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arish Clerk\Budgets\Dunkerton\Audit 2026\"/>
    </mc:Choice>
  </mc:AlternateContent>
  <xr:revisionPtr revIDLastSave="0" documentId="8_{953F71FC-2B89-45F5-A816-F30685C0A924}" xr6:coauthVersionLast="47" xr6:coauthVersionMax="47" xr10:uidLastSave="{00000000-0000-0000-0000-000000000000}"/>
  <bookViews>
    <workbookView xWindow="-108" yWindow="-108" windowWidth="23256" windowHeight="12456" xr2:uid="{6F1D1610-B16F-4D2F-B86E-C1F4897FDD58}"/>
  </bookViews>
  <sheets>
    <sheet name="Accounting_Statement" sheetId="1" r:id="rId1"/>
    <sheet name="Box_2_Precept" sheetId="2" r:id="rId2"/>
    <sheet name="Box_3_Receipts" sheetId="3" r:id="rId3"/>
    <sheet name="Box_4_Staff_costs" sheetId="4" r:id="rId4"/>
    <sheet name="Box_5_Loan_repayments" sheetId="5" r:id="rId5"/>
    <sheet name="Box_6_Payments" sheetId="6" r:id="rId6"/>
    <sheet name="Reserves" sheetId="7" r:id="rId7"/>
    <sheet name="Box_9_Fixed_assets" sheetId="8" r:id="rId8"/>
    <sheet name="Box_10_Borrowings" sheetId="9" r:id="rId9"/>
  </sheet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9" l="1"/>
  <c r="C4" i="9"/>
  <c r="E34" i="8"/>
  <c r="C34" i="8"/>
  <c r="E4" i="8"/>
  <c r="C4" i="8"/>
  <c r="E6" i="8" s="1"/>
  <c r="E4" i="7"/>
  <c r="C4" i="7"/>
  <c r="E4" i="6"/>
  <c r="C4" i="6"/>
  <c r="E4" i="5"/>
  <c r="C4" i="5"/>
  <c r="E4" i="4"/>
  <c r="C4" i="4"/>
  <c r="E4" i="3"/>
  <c r="E7" i="3" s="1"/>
  <c r="F7" i="3" s="1"/>
  <c r="C4" i="3"/>
  <c r="E4" i="2"/>
  <c r="C4" i="2"/>
  <c r="C19" i="9"/>
  <c r="B19" i="9"/>
  <c r="D18" i="9"/>
  <c r="D17" i="9"/>
  <c r="D16" i="9"/>
  <c r="D15" i="9"/>
  <c r="D14" i="9"/>
  <c r="D13" i="9"/>
  <c r="D19" i="9" s="1"/>
  <c r="D12" i="9"/>
  <c r="F7" i="9" s="1"/>
  <c r="E7" i="9"/>
  <c r="E6" i="9"/>
  <c r="C40" i="8"/>
  <c r="B40" i="8"/>
  <c r="D39" i="8"/>
  <c r="D40" i="8" s="1"/>
  <c r="D38" i="8"/>
  <c r="D37" i="8"/>
  <c r="C28" i="8"/>
  <c r="B28" i="8"/>
  <c r="D27" i="8"/>
  <c r="D26" i="8"/>
  <c r="D25" i="8"/>
  <c r="D24" i="8"/>
  <c r="D23" i="8"/>
  <c r="D22" i="8"/>
  <c r="D21" i="8"/>
  <c r="D20" i="8"/>
  <c r="D19" i="8"/>
  <c r="D18" i="8"/>
  <c r="D17" i="8"/>
  <c r="D28" i="8" s="1"/>
  <c r="D16" i="8"/>
  <c r="D15" i="8"/>
  <c r="D14" i="8"/>
  <c r="D13" i="8"/>
  <c r="E7" i="8"/>
  <c r="F7" i="8" s="1"/>
  <c r="G21" i="7"/>
  <c r="F20" i="7"/>
  <c r="F17" i="7"/>
  <c r="C29" i="6"/>
  <c r="B29" i="6"/>
  <c r="D28" i="6"/>
  <c r="D27" i="6"/>
  <c r="D26" i="6"/>
  <c r="D25" i="6"/>
  <c r="D24" i="6"/>
  <c r="D23" i="6"/>
  <c r="D22" i="6"/>
  <c r="D21" i="6"/>
  <c r="D20" i="6"/>
  <c r="D19" i="6"/>
  <c r="D18" i="6"/>
  <c r="D29" i="6" s="1"/>
  <c r="D17" i="6"/>
  <c r="F7" i="6"/>
  <c r="E7" i="6"/>
  <c r="E6" i="6"/>
  <c r="C27" i="5"/>
  <c r="B27" i="5"/>
  <c r="D26" i="5"/>
  <c r="D25" i="5"/>
  <c r="D24" i="5"/>
  <c r="D23" i="5"/>
  <c r="D22" i="5"/>
  <c r="D21" i="5"/>
  <c r="D20" i="5"/>
  <c r="D19" i="5"/>
  <c r="D18" i="5"/>
  <c r="D17" i="5"/>
  <c r="D16" i="5"/>
  <c r="D15" i="5"/>
  <c r="D14" i="5"/>
  <c r="D27" i="5" s="1"/>
  <c r="D13" i="5"/>
  <c r="D12" i="5"/>
  <c r="E7" i="5"/>
  <c r="F7" i="5" s="1"/>
  <c r="E6" i="5"/>
  <c r="C28" i="4"/>
  <c r="B28" i="4"/>
  <c r="D27" i="4"/>
  <c r="D26" i="4"/>
  <c r="D25" i="4"/>
  <c r="D24" i="4"/>
  <c r="D23" i="4"/>
  <c r="D22" i="4"/>
  <c r="D21" i="4"/>
  <c r="D20" i="4"/>
  <c r="D19" i="4"/>
  <c r="D18" i="4"/>
  <c r="D28" i="4" s="1"/>
  <c r="D17" i="4"/>
  <c r="D16" i="4"/>
  <c r="D15" i="4"/>
  <c r="D14" i="4"/>
  <c r="D13" i="4"/>
  <c r="F7" i="4"/>
  <c r="E7" i="4"/>
  <c r="E6" i="4"/>
  <c r="C30" i="3"/>
  <c r="B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30" i="3" s="1"/>
  <c r="D16" i="3"/>
  <c r="D15" i="3"/>
  <c r="C26" i="2"/>
  <c r="B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26" i="2" s="1"/>
  <c r="E7" i="2"/>
  <c r="F7" i="2" s="1"/>
  <c r="E6" i="2"/>
  <c r="F17" i="1"/>
  <c r="H17" i="1" s="1"/>
  <c r="E17" i="1"/>
  <c r="G17" i="1" s="1"/>
  <c r="J17" i="1" s="1"/>
  <c r="G16" i="1"/>
  <c r="F16" i="1"/>
  <c r="H16" i="1" s="1"/>
  <c r="E16" i="1"/>
  <c r="C14" i="1"/>
  <c r="C13" i="1"/>
  <c r="F12" i="1"/>
  <c r="H12" i="1" s="1"/>
  <c r="E12" i="1"/>
  <c r="G12" i="1" s="1"/>
  <c r="J12" i="1" s="1"/>
  <c r="G11" i="1"/>
  <c r="F11" i="1"/>
  <c r="H11" i="1" s="1"/>
  <c r="E11" i="1"/>
  <c r="F10" i="1"/>
  <c r="H10" i="1" s="1"/>
  <c r="E10" i="1"/>
  <c r="G10" i="1" s="1"/>
  <c r="J10" i="1" s="1"/>
  <c r="F9" i="1"/>
  <c r="H9" i="1" s="1"/>
  <c r="E9" i="1"/>
  <c r="G9" i="1" s="1"/>
  <c r="J9" i="1" s="1"/>
  <c r="G8" i="1"/>
  <c r="F8" i="1"/>
  <c r="H8" i="1" s="1"/>
  <c r="J8" i="1" s="1"/>
  <c r="E8" i="1"/>
  <c r="J16" i="1" l="1"/>
  <c r="J11" i="1"/>
  <c r="E6" i="3"/>
</calcChain>
</file>

<file path=xl/sharedStrings.xml><?xml version="1.0" encoding="utf-8"?>
<sst xmlns="http://schemas.openxmlformats.org/spreadsheetml/2006/main" count="125" uniqueCount="75">
  <si>
    <t>Accounting statements 2025-26</t>
  </si>
  <si>
    <t>By completing this box, the figures will pull through to the relevant tabs of the workbook to assist you in reporting on the significant variances</t>
  </si>
  <si>
    <t>Year ending</t>
  </si>
  <si>
    <t>Notes and guidance</t>
  </si>
  <si>
    <t>Explanation required</t>
  </si>
  <si>
    <t>Variance £</t>
  </si>
  <si>
    <t>Variance %</t>
  </si>
  <si>
    <t>Please round all figures to nearest £1.  Do not leave any boxes blank and report £0 or Nil balances.  All figures must agree to underlying financial records.</t>
  </si>
  <si>
    <t>1. Balances brought forward</t>
  </si>
  <si>
    <t>Total balances and reserves at the beginning of the year as recorded in the financial records.  Value must agree to Box 7 of previous year</t>
  </si>
  <si>
    <t>2. (+) Precept or Rates and Levies</t>
  </si>
  <si>
    <t>Total amount of precept (or for IDBs rates and levies) received or receivable in the year. Exclude any grants received.</t>
  </si>
  <si>
    <t>3. (+) Total other receipts</t>
  </si>
  <si>
    <t>Total income or receipts as recorded in the cashbook less the precept or rates/levies received (line 2). Include any grants received.</t>
  </si>
  <si>
    <t>4. (-) Staff costs</t>
  </si>
  <si>
    <t>Total expenditure or payments made to and on behalf of all employees.  Include gross salaries and wages, employers NI contirbutions, employers pension contributions, gratuities and severance payments.</t>
  </si>
  <si>
    <t>5. (-) Loan interest/capital repayments</t>
  </si>
  <si>
    <t>Total expenditure of payments of capital and interest made during the year on the authority's borrowings (if any).</t>
  </si>
  <si>
    <t>6. (-) All other payments</t>
  </si>
  <si>
    <t>Total expenditure or payments as recorded in the cashbook less staff costs (line 4) and loan interest/capital repayments (line 5).</t>
  </si>
  <si>
    <t>7. (=) Balances carried forward</t>
  </si>
  <si>
    <t>Total balances and reserves at the end of the year.  Must equal (1+2+3) - (4+5+6).</t>
  </si>
  <si>
    <t>Please explain in the Reserves tab</t>
  </si>
  <si>
    <t>Bal c/f checker</t>
  </si>
  <si>
    <t>8. Total value of cash and short term investments</t>
  </si>
  <si>
    <r>
      <t xml:space="preserve">The sum of all current and deposit bank accounts, cash holdings and short term investments held as at 31 March - </t>
    </r>
    <r>
      <rPr>
        <b/>
        <sz val="11"/>
        <color rgb="FF000000"/>
        <rFont val="Calibri"/>
        <family val="2"/>
      </rPr>
      <t>to agree with bank reconciliation.</t>
    </r>
  </si>
  <si>
    <t>9. Total fixed assets plus long term investments and assets</t>
  </si>
  <si>
    <t>The value of all the property the authority owns - it is made up of all its fixed assets and long term investments as at 31 March.</t>
  </si>
  <si>
    <t>10. Total borrowings</t>
  </si>
  <si>
    <t>The outstanding capital balances as at 31 March of all loans from third parties (including PWLB).</t>
  </si>
  <si>
    <t>Precept or rates and levies</t>
  </si>
  <si>
    <t>Difference</t>
  </si>
  <si>
    <t>% Change</t>
  </si>
  <si>
    <t>Use the table below to breakdown your explanation</t>
  </si>
  <si>
    <t>2025
£</t>
  </si>
  <si>
    <t>2026
£</t>
  </si>
  <si>
    <t>Explanation (Ensure each explanation is quantified)</t>
  </si>
  <si>
    <t xml:space="preserve">£2494 increase was based on a decision taken when setting the budget for 2024 2025 that the precept would be increased to £15,000 over two years as prior to this expenditure was exceeding budget </t>
  </si>
  <si>
    <t>Total</t>
  </si>
  <si>
    <t>Enter more lines as appropriate</t>
  </si>
  <si>
    <t>Other receipts</t>
  </si>
  <si>
    <t>(consider any fixed assets that have been sold and ensure reflected in explanation in box 9 fixed assets)</t>
  </si>
  <si>
    <t>Please ensure you complete the value for both years, please do not provide the movement only.</t>
  </si>
  <si>
    <t>Ward Cllrs Grant to contribute to Dunkerton Bus Shelter awarded this year.  No grant of this nature received the previous year</t>
  </si>
  <si>
    <t>Previous year share of clerk's SLCC membership funded by other employer so money received from Camerton for this.  Now clerk only employed by one council this not received this year</t>
  </si>
  <si>
    <t>Remaining variance less than than 15% so no further explanation required</t>
  </si>
  <si>
    <t>Staff costs</t>
  </si>
  <si>
    <t>Identify and quantify, changes in head count, pay awards, change in hours, please provide a value</t>
  </si>
  <si>
    <t>Loan interest &amp; capital repayments</t>
  </si>
  <si>
    <t>All other payments</t>
  </si>
  <si>
    <t>(consider any fixed assets that have been purchased and reflect in explanation in box 9 fixed assets)</t>
  </si>
  <si>
    <t>Is this purchase an asset and reflected in Box 9</t>
  </si>
  <si>
    <t>Reserves</t>
  </si>
  <si>
    <t>Box 7</t>
  </si>
  <si>
    <t>Precept</t>
  </si>
  <si>
    <t>£</t>
  </si>
  <si>
    <t>Earmarked reserves:</t>
  </si>
  <si>
    <t>Reserve 1</t>
  </si>
  <si>
    <t>Reserve 2</t>
  </si>
  <si>
    <t>Reserve 3</t>
  </si>
  <si>
    <t>Reserve 4</t>
  </si>
  <si>
    <t>Reserve 5</t>
  </si>
  <si>
    <t>Reserve 6</t>
  </si>
  <si>
    <t>Reserve 7</t>
  </si>
  <si>
    <t>General reserve</t>
  </si>
  <si>
    <t>Total reserves (must agree to Box 7)</t>
  </si>
  <si>
    <t>Total fixed assets inc. long term investments</t>
  </si>
  <si>
    <t>(include any new additions or sold assets which should be reflected in other receipts or other payments)</t>
  </si>
  <si>
    <t>Fixed assets</t>
  </si>
  <si>
    <t>Is this asset movement reflected in Box 3 or Box 6</t>
  </si>
  <si>
    <t>If No please explain why</t>
  </si>
  <si>
    <t>Long Term investments</t>
  </si>
  <si>
    <t>Please provide value of investments held at each year end</t>
  </si>
  <si>
    <t>Total borrowings</t>
  </si>
  <si>
    <t>Please provide 3rd party confirmation if a non PWLB loan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</si>
</sst>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809]General"/>
    <numFmt numFmtId="165" formatCode="[$-809]dd\-mmm\-yy"/>
    <numFmt numFmtId="166" formatCode="&quot; &quot;#,##0.00&quot; &quot;;&quot;-&quot;#,##0.00&quot; &quot;;&quot; -&quot;#&quot; &quot;;&quot; &quot;@&quot; &quot;"/>
    <numFmt numFmtId="167" formatCode="[$-809]0%"/>
    <numFmt numFmtId="168" formatCode="[$£-809]#,##0.00;[Red]&quot;-&quot;[$£-809]#,##0.00"/>
  </numFmts>
  <fonts count="22" x14ac:knownFonts="1">
    <font>
      <sz val="11"/>
      <color rgb="FF000000"/>
      <name val="Arial"/>
      <family val="2"/>
    </font>
    <font>
      <sz val="11"/>
      <color rgb="FF9C0006"/>
      <name val="Arial"/>
      <family val="2"/>
    </font>
    <font>
      <sz val="11"/>
      <color rgb="FFFF0000"/>
      <name val="Arial"/>
      <family val="2"/>
    </font>
    <font>
      <sz val="11"/>
      <color rgb="FF000000"/>
      <name val="Calibri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b/>
      <u/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i/>
      <sz val="11"/>
      <color rgb="FF000000"/>
      <name val="Calibri"/>
      <family val="2"/>
    </font>
    <font>
      <b/>
      <sz val="10"/>
      <color rgb="FF000000"/>
      <name val="Calibri"/>
      <family val="2"/>
    </font>
    <font>
      <b/>
      <i/>
      <sz val="8"/>
      <color rgb="FFFF0000"/>
      <name val="Calibri"/>
      <family val="2"/>
    </font>
    <font>
      <i/>
      <sz val="8"/>
      <color rgb="FF000000"/>
      <name val="Calibri"/>
      <family val="2"/>
    </font>
    <font>
      <i/>
      <sz val="11"/>
      <color rgb="FF000000"/>
      <name val="Calibri"/>
      <family val="2"/>
    </font>
    <font>
      <b/>
      <i/>
      <sz val="11"/>
      <color rgb="FFFF0000"/>
      <name val="Calibri"/>
      <family val="2"/>
    </font>
    <font>
      <b/>
      <i/>
      <sz val="8"/>
      <color rgb="FF000000"/>
      <name val="Calibri"/>
      <family val="2"/>
    </font>
    <font>
      <b/>
      <i/>
      <sz val="10"/>
      <color rgb="FFFF0000"/>
      <name val="Trebuchet MS"/>
      <family val="2"/>
    </font>
    <font>
      <sz val="11"/>
      <color rgb="FF000000"/>
      <name val="Trebuchet MS"/>
      <family val="2"/>
    </font>
    <font>
      <b/>
      <u/>
      <sz val="11"/>
      <color rgb="FF000000"/>
      <name val="Trebuchet MS"/>
      <family val="2"/>
    </font>
    <font>
      <b/>
      <sz val="11"/>
      <color rgb="FF000000"/>
      <name val="Trebuchet MS"/>
      <family val="2"/>
    </font>
    <font>
      <b/>
      <i/>
      <sz val="11"/>
      <color rgb="FF000000"/>
      <name val="Trebuchet MS"/>
      <family val="2"/>
    </font>
    <font>
      <b/>
      <i/>
      <sz val="10"/>
      <color rgb="FF00B0F0"/>
      <name val="Trebuchet MS"/>
      <family val="2"/>
    </font>
    <font>
      <sz val="11"/>
      <color rgb="FF00B0F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C7CE"/>
        <bgColor rgb="FFFFC7CE"/>
      </patternFill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  <fill>
      <patternFill patternType="solid">
        <fgColor rgb="FFD0CECE"/>
        <bgColor rgb="FFD0CECE"/>
      </patternFill>
    </fill>
    <fill>
      <patternFill patternType="solid">
        <fgColor rgb="FFD6DCE5"/>
        <bgColor rgb="FFD6DCE5"/>
      </patternFill>
    </fill>
    <fill>
      <patternFill patternType="solid">
        <fgColor rgb="FFDEEBF7"/>
        <bgColor rgb="FFDEEBF7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1" fillId="2" borderId="0" applyNumberFormat="0" applyBorder="0" applyAlignment="0" applyProtection="0"/>
    <xf numFmtId="0" fontId="2" fillId="3" borderId="0" applyNumberFormat="0" applyBorder="0" applyProtection="0"/>
    <xf numFmtId="166" fontId="3" fillId="0" borderId="0" applyBorder="0" applyProtection="0"/>
    <xf numFmtId="164" fontId="3" fillId="0" borderId="0" applyBorder="0" applyProtection="0"/>
    <xf numFmtId="167" fontId="3" fillId="0" borderId="0" applyBorder="0" applyProtection="0"/>
    <xf numFmtId="0" fontId="4" fillId="0" borderId="0" applyNumberFormat="0" applyBorder="0" applyProtection="0">
      <alignment horizontal="center"/>
    </xf>
    <xf numFmtId="0" fontId="4" fillId="0" borderId="0" applyNumberFormat="0" applyBorder="0" applyProtection="0">
      <alignment horizontal="center" textRotation="90"/>
    </xf>
    <xf numFmtId="0" fontId="5" fillId="0" borderId="0" applyNumberFormat="0" applyBorder="0" applyProtection="0"/>
    <xf numFmtId="168" fontId="5" fillId="0" borderId="0" applyBorder="0" applyProtection="0"/>
  </cellStyleXfs>
  <cellXfs count="66">
    <xf numFmtId="0" fontId="0" fillId="0" borderId="0" xfId="0"/>
    <xf numFmtId="164" fontId="3" fillId="0" borderId="0" xfId="17" applyFont="1" applyFill="1" applyAlignment="1"/>
    <xf numFmtId="164" fontId="6" fillId="0" borderId="0" xfId="17" applyFont="1" applyFill="1" applyAlignment="1">
      <alignment vertical="top" wrapText="1"/>
    </xf>
    <xf numFmtId="164" fontId="3" fillId="0" borderId="0" xfId="17" applyFont="1" applyFill="1" applyAlignment="1">
      <alignment horizontal="left" vertical="top" wrapText="1"/>
    </xf>
    <xf numFmtId="164" fontId="3" fillId="0" borderId="0" xfId="17" applyFont="1" applyFill="1" applyAlignment="1">
      <alignment vertical="top" wrapText="1"/>
    </xf>
    <xf numFmtId="164" fontId="3" fillId="4" borderId="1" xfId="17" applyFont="1" applyFill="1" applyBorder="1" applyAlignment="1">
      <alignment vertical="top" wrapText="1"/>
    </xf>
    <xf numFmtId="164" fontId="7" fillId="4" borderId="1" xfId="17" applyFont="1" applyFill="1" applyBorder="1" applyAlignment="1">
      <alignment horizontal="center"/>
    </xf>
    <xf numFmtId="164" fontId="7" fillId="4" borderId="2" xfId="17" applyFont="1" applyFill="1" applyBorder="1" applyAlignment="1">
      <alignment horizontal="center"/>
    </xf>
    <xf numFmtId="164" fontId="7" fillId="4" borderId="2" xfId="17" applyFont="1" applyFill="1" applyBorder="1" applyAlignment="1">
      <alignment horizontal="center" vertical="top" wrapText="1"/>
    </xf>
    <xf numFmtId="164" fontId="7" fillId="4" borderId="1" xfId="17" applyFont="1" applyFill="1" applyBorder="1" applyAlignment="1">
      <alignment horizontal="center" vertical="top" wrapText="1"/>
    </xf>
    <xf numFmtId="165" fontId="7" fillId="4" borderId="1" xfId="17" applyNumberFormat="1" applyFont="1" applyFill="1" applyBorder="1" applyAlignment="1">
      <alignment horizontal="center"/>
    </xf>
    <xf numFmtId="165" fontId="7" fillId="4" borderId="2" xfId="17" applyNumberFormat="1" applyFont="1" applyFill="1" applyBorder="1" applyAlignment="1">
      <alignment horizontal="center"/>
    </xf>
    <xf numFmtId="164" fontId="3" fillId="5" borderId="1" xfId="17" applyFont="1" applyFill="1" applyBorder="1" applyAlignment="1"/>
    <xf numFmtId="164" fontId="3" fillId="0" borderId="0" xfId="17" applyFont="1" applyFill="1" applyAlignment="1">
      <alignment horizontal="left" vertical="top"/>
    </xf>
    <xf numFmtId="164" fontId="3" fillId="6" borderId="1" xfId="17" applyFont="1" applyFill="1" applyBorder="1" applyAlignment="1">
      <alignment horizontal="left" vertical="top" wrapText="1"/>
    </xf>
    <xf numFmtId="166" fontId="3" fillId="7" borderId="1" xfId="16" applyFont="1" applyFill="1" applyBorder="1" applyAlignment="1">
      <alignment horizontal="center" vertical="top"/>
    </xf>
    <xf numFmtId="164" fontId="3" fillId="4" borderId="2" xfId="17" applyFont="1" applyFill="1" applyBorder="1" applyAlignment="1">
      <alignment horizontal="center" vertical="top"/>
    </xf>
    <xf numFmtId="164" fontId="3" fillId="7" borderId="2" xfId="17" applyFont="1" applyFill="1" applyBorder="1" applyAlignment="1">
      <alignment horizontal="center" vertical="top"/>
    </xf>
    <xf numFmtId="164" fontId="3" fillId="6" borderId="2" xfId="17" applyFont="1" applyFill="1" applyBorder="1" applyAlignment="1">
      <alignment horizontal="left" vertical="top" wrapText="1"/>
    </xf>
    <xf numFmtId="164" fontId="3" fillId="5" borderId="1" xfId="17" applyFont="1" applyFill="1" applyBorder="1" applyAlignment="1">
      <alignment horizontal="left" vertical="top"/>
    </xf>
    <xf numFmtId="167" fontId="3" fillId="7" borderId="2" xfId="18" applyFont="1" applyFill="1" applyBorder="1" applyAlignment="1">
      <alignment horizontal="center" vertical="top"/>
    </xf>
    <xf numFmtId="164" fontId="3" fillId="7" borderId="1" xfId="17" applyFont="1" applyFill="1" applyBorder="1" applyAlignment="1">
      <alignment horizontal="left" vertical="top"/>
    </xf>
    <xf numFmtId="164" fontId="3" fillId="0" borderId="1" xfId="17" applyFont="1" applyFill="1" applyBorder="1" applyAlignment="1">
      <alignment horizontal="left" vertical="top" wrapText="1"/>
    </xf>
    <xf numFmtId="164" fontId="3" fillId="6" borderId="1" xfId="17" applyFont="1" applyFill="1" applyBorder="1" applyAlignment="1">
      <alignment vertical="top" wrapText="1"/>
    </xf>
    <xf numFmtId="166" fontId="3" fillId="4" borderId="1" xfId="16" applyFont="1" applyFill="1" applyBorder="1" applyAlignment="1">
      <alignment horizontal="center" vertical="top"/>
    </xf>
    <xf numFmtId="164" fontId="3" fillId="0" borderId="3" xfId="17" applyFont="1" applyFill="1" applyBorder="1" applyAlignment="1">
      <alignment horizontal="center"/>
    </xf>
    <xf numFmtId="166" fontId="3" fillId="0" borderId="3" xfId="17" applyNumberFormat="1" applyFont="1" applyFill="1" applyBorder="1" applyAlignment="1">
      <alignment horizontal="center"/>
    </xf>
    <xf numFmtId="164" fontId="3" fillId="0" borderId="3" xfId="17" applyFont="1" applyFill="1" applyBorder="1" applyAlignment="1">
      <alignment horizontal="left" vertical="top" wrapText="1"/>
    </xf>
    <xf numFmtId="167" fontId="3" fillId="4" borderId="2" xfId="18" applyFont="1" applyFill="1" applyBorder="1" applyAlignment="1">
      <alignment horizontal="center" vertical="top"/>
    </xf>
    <xf numFmtId="164" fontId="7" fillId="0" borderId="0" xfId="17" applyFont="1" applyFill="1" applyAlignment="1">
      <alignment vertical="top" wrapText="1"/>
    </xf>
    <xf numFmtId="164" fontId="7" fillId="4" borderId="1" xfId="17" applyFont="1" applyFill="1" applyBorder="1" applyAlignment="1">
      <alignment horizontal="center"/>
    </xf>
    <xf numFmtId="164" fontId="6" fillId="0" borderId="0" xfId="17" applyFont="1" applyFill="1" applyAlignment="1"/>
    <xf numFmtId="164" fontId="7" fillId="0" borderId="0" xfId="17" applyFont="1" applyFill="1" applyAlignment="1"/>
    <xf numFmtId="164" fontId="3" fillId="6" borderId="1" xfId="17" applyFont="1" applyFill="1" applyBorder="1" applyAlignment="1"/>
    <xf numFmtId="164" fontId="3" fillId="0" borderId="1" xfId="17" applyFont="1" applyFill="1" applyBorder="1" applyAlignment="1"/>
    <xf numFmtId="167" fontId="8" fillId="0" borderId="1" xfId="18" applyFont="1" applyFill="1" applyBorder="1" applyAlignment="1"/>
    <xf numFmtId="164" fontId="9" fillId="0" borderId="0" xfId="17" applyFont="1" applyFill="1" applyAlignment="1"/>
    <xf numFmtId="164" fontId="9" fillId="4" borderId="1" xfId="17" applyFont="1" applyFill="1" applyBorder="1" applyAlignment="1">
      <alignment horizontal="center" wrapText="1"/>
    </xf>
    <xf numFmtId="164" fontId="9" fillId="4" borderId="1" xfId="17" applyFont="1" applyFill="1" applyBorder="1" applyAlignment="1">
      <alignment wrapText="1"/>
    </xf>
    <xf numFmtId="164" fontId="8" fillId="0" borderId="1" xfId="17" applyFont="1" applyFill="1" applyBorder="1" applyAlignment="1"/>
    <xf numFmtId="164" fontId="7" fillId="0" borderId="1" xfId="17" applyFont="1" applyFill="1" applyBorder="1" applyAlignment="1">
      <alignment horizontal="right"/>
    </xf>
    <xf numFmtId="164" fontId="7" fillId="0" borderId="1" xfId="17" applyFont="1" applyFill="1" applyBorder="1" applyAlignment="1"/>
    <xf numFmtId="164" fontId="10" fillId="0" borderId="0" xfId="17" applyFont="1" applyFill="1" applyAlignment="1"/>
    <xf numFmtId="164" fontId="11" fillId="0" borderId="0" xfId="17" applyFont="1" applyFill="1" applyAlignment="1"/>
    <xf numFmtId="164" fontId="12" fillId="0" borderId="0" xfId="17" applyFont="1" applyFill="1" applyAlignment="1"/>
    <xf numFmtId="164" fontId="9" fillId="4" borderId="1" xfId="17" applyFont="1" applyFill="1" applyBorder="1" applyAlignment="1">
      <alignment wrapText="1"/>
    </xf>
    <xf numFmtId="0" fontId="0" fillId="0" borderId="1" xfId="0" applyFill="1" applyBorder="1"/>
    <xf numFmtId="164" fontId="13" fillId="0" borderId="0" xfId="17" applyFont="1" applyFill="1" applyAlignment="1"/>
    <xf numFmtId="164" fontId="14" fillId="0" borderId="0" xfId="17" applyFont="1" applyFill="1" applyAlignment="1"/>
    <xf numFmtId="164" fontId="8" fillId="4" borderId="1" xfId="17" applyFont="1" applyFill="1" applyBorder="1" applyAlignment="1"/>
    <xf numFmtId="164" fontId="8" fillId="0" borderId="0" xfId="17" applyFont="1" applyFill="1" applyAlignment="1"/>
    <xf numFmtId="164" fontId="7" fillId="4" borderId="1" xfId="17" applyFont="1" applyFill="1" applyBorder="1" applyAlignment="1"/>
    <xf numFmtId="164" fontId="15" fillId="0" borderId="0" xfId="17" applyFont="1" applyFill="1" applyAlignment="1"/>
    <xf numFmtId="164" fontId="16" fillId="0" borderId="0" xfId="17" applyFont="1" applyFill="1" applyAlignment="1"/>
    <xf numFmtId="164" fontId="17" fillId="0" borderId="0" xfId="17" applyFont="1" applyFill="1" applyAlignment="1"/>
    <xf numFmtId="164" fontId="18" fillId="0" borderId="0" xfId="17" applyFont="1" applyFill="1" applyAlignment="1"/>
    <xf numFmtId="164" fontId="16" fillId="6" borderId="1" xfId="17" applyFont="1" applyFill="1" applyBorder="1" applyAlignment="1"/>
    <xf numFmtId="164" fontId="16" fillId="0" borderId="0" xfId="17" applyFont="1" applyFill="1" applyAlignment="1">
      <alignment horizontal="right"/>
    </xf>
    <xf numFmtId="167" fontId="19" fillId="0" borderId="0" xfId="18" applyFont="1" applyFill="1" applyAlignment="1"/>
    <xf numFmtId="164" fontId="16" fillId="3" borderId="0" xfId="17" applyFont="1" applyFill="1" applyAlignment="1"/>
    <xf numFmtId="164" fontId="16" fillId="0" borderId="4" xfId="17" applyFont="1" applyFill="1" applyBorder="1" applyAlignment="1"/>
    <xf numFmtId="164" fontId="18" fillId="0" borderId="5" xfId="17" applyFont="1" applyFill="1" applyBorder="1" applyAlignment="1"/>
    <xf numFmtId="164" fontId="20" fillId="0" borderId="0" xfId="17" applyFont="1" applyFill="1" applyAlignment="1"/>
    <xf numFmtId="164" fontId="9" fillId="4" borderId="2" xfId="17" applyFont="1" applyFill="1" applyBorder="1" applyAlignment="1">
      <alignment wrapText="1"/>
    </xf>
    <xf numFmtId="164" fontId="3" fillId="0" borderId="6" xfId="17" applyFont="1" applyFill="1" applyBorder="1" applyAlignment="1">
      <alignment wrapText="1"/>
    </xf>
    <xf numFmtId="164" fontId="21" fillId="0" borderId="0" xfId="17" applyFont="1" applyFill="1" applyAlignment="1"/>
  </cellXfs>
  <cellStyles count="23">
    <cellStyle name="cf1" xfId="1" xr:uid="{68145557-D969-4748-816A-83C946DB98B2}"/>
    <cellStyle name="cf10" xfId="2" xr:uid="{554531EE-F18F-4B3A-B975-C23D87EC947A}"/>
    <cellStyle name="cf11" xfId="3" xr:uid="{81D04CAD-CC5A-410F-BBEB-97F3B4A6E4D0}"/>
    <cellStyle name="cf12" xfId="4" xr:uid="{2413A4B7-B28E-423B-A028-4C7D19854A1B}"/>
    <cellStyle name="cf13" xfId="5" xr:uid="{7807DB80-2158-4E11-A645-D8E34E80E3AA}"/>
    <cellStyle name="cf14" xfId="6" xr:uid="{D364441A-073A-4626-B4B4-D297C0611373}"/>
    <cellStyle name="cf2" xfId="7" xr:uid="{CE2B8A45-63C8-495B-9425-A988B44093CD}"/>
    <cellStyle name="cf3" xfId="8" xr:uid="{A6B8F35A-ACF1-4359-BE3A-8DF9BD63D080}"/>
    <cellStyle name="cf4" xfId="9" xr:uid="{B9E390BA-80A1-4563-ABA1-8B830B56DA36}"/>
    <cellStyle name="cf5" xfId="10" xr:uid="{A6C12978-7488-4FD5-BDB0-9DCFB4F6850D}"/>
    <cellStyle name="cf6" xfId="11" xr:uid="{B053437A-6823-4CB5-B898-869E129CC9D5}"/>
    <cellStyle name="cf7" xfId="12" xr:uid="{2BA655B5-BDA5-4DE6-81F7-0ACD0C6D791C}"/>
    <cellStyle name="cf8" xfId="13" xr:uid="{3C028A7D-11C8-4AA5-A247-32CDA515BED3}"/>
    <cellStyle name="cf9" xfId="14" xr:uid="{0A383FD7-AC3F-47BB-AB53-51FB313BE485}"/>
    <cellStyle name="ConditionalStyle_1" xfId="15" xr:uid="{C23668C5-4AFA-4A9D-8F4F-436B4C2BC5F6}"/>
    <cellStyle name="Excel Built-in Comma" xfId="16" xr:uid="{6B225BFE-A345-44F8-86EC-3ED14BE7ECC5}"/>
    <cellStyle name="Excel Built-in Normal" xfId="17" xr:uid="{30C076DB-4465-4ACF-B471-83967F2A5977}"/>
    <cellStyle name="Excel Built-in Percent" xfId="18" xr:uid="{77471553-E141-4076-AD5B-6ED424558D98}"/>
    <cellStyle name="Heading" xfId="19" xr:uid="{0634A3BE-883B-45C6-B373-F966D6CC6E36}"/>
    <cellStyle name="Heading1" xfId="20" xr:uid="{2D10E0A9-F49E-4A24-A219-FF949B2F8B3D}"/>
    <cellStyle name="Normal" xfId="0" builtinId="0" customBuiltin="1"/>
    <cellStyle name="Result" xfId="21" xr:uid="{365DE7B1-D176-4EF3-9753-CAD74AF42728}"/>
    <cellStyle name="Result2" xfId="22" xr:uid="{ABE550D1-267A-4FBA-9A3C-1ACFE01704AB}"/>
  </cellStyles>
  <dxfs count="12"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FF0000"/>
        <family val="2"/>
      </font>
      <fill>
        <patternFill patternType="solid">
          <fgColor rgb="FFFFFF00"/>
          <bgColor rgb="FFFFFF00"/>
        </patternFill>
      </fill>
    </dxf>
    <dxf>
      <font>
        <color rgb="FFFF0000"/>
        <family val="2"/>
      </font>
      <fill>
        <patternFill patternType="solid">
          <fgColor rgb="FFFFFF00"/>
          <bgColor rgb="FFFFFF00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FF0000"/>
        <family val="2"/>
      </font>
      <fill>
        <patternFill patternType="solid">
          <fgColor rgb="FFFFFF00"/>
          <bgColor rgb="FFFFFF00"/>
        </patternFill>
      </fill>
    </dxf>
    <dxf>
      <font>
        <color rgb="FFFF0000"/>
        <family val="2"/>
      </font>
      <fill>
        <patternFill patternType="solid">
          <fgColor rgb="FFFFFF00"/>
          <bgColor rgb="FFFFFF00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2EC0A-7BD9-48CE-9E42-7CAC09C7CBAC}">
  <sheetPr>
    <pageSetUpPr fitToPage="1"/>
  </sheetPr>
  <dimension ref="A1:AMJ17"/>
  <sheetViews>
    <sheetView tabSelected="1" workbookViewId="0"/>
  </sheetViews>
  <sheetFormatPr defaultRowHeight="14.1" x14ac:dyDescent="0.3"/>
  <cols>
    <col min="1" max="1" width="3.8984375" style="1" customWidth="1"/>
    <col min="2" max="2" width="26.69921875" style="4" customWidth="1"/>
    <col min="3" max="6" width="15.3984375" style="1" customWidth="1"/>
    <col min="7" max="8" width="15.3984375" style="1" hidden="1" customWidth="1"/>
    <col min="9" max="9" width="71.796875" style="3" customWidth="1"/>
    <col min="10" max="10" width="21.5" style="1" customWidth="1"/>
    <col min="11" max="1024" width="8.5" style="1" customWidth="1"/>
    <col min="1025" max="1025" width="8.796875" customWidth="1"/>
  </cols>
  <sheetData>
    <row r="1" spans="2:10" ht="17.25" customHeight="1" x14ac:dyDescent="0.3">
      <c r="B1" s="2" t="s">
        <v>0</v>
      </c>
    </row>
    <row r="2" spans="2:10" ht="14.4" x14ac:dyDescent="0.3"/>
    <row r="3" spans="2:10" ht="15" customHeight="1" x14ac:dyDescent="0.3">
      <c r="B3" s="29" t="s">
        <v>1</v>
      </c>
      <c r="C3" s="29"/>
      <c r="D3" s="29"/>
      <c r="E3" s="29"/>
      <c r="F3" s="29"/>
      <c r="G3" s="29"/>
      <c r="H3" s="29"/>
      <c r="I3" s="29"/>
    </row>
    <row r="4" spans="2:10" ht="15" customHeight="1" x14ac:dyDescent="0.3"/>
    <row r="5" spans="2:10" ht="15" customHeight="1" x14ac:dyDescent="0.3">
      <c r="B5" s="5"/>
      <c r="C5" s="30" t="s">
        <v>2</v>
      </c>
      <c r="D5" s="30"/>
      <c r="E5" s="6"/>
      <c r="F5" s="6"/>
      <c r="G5" s="6"/>
      <c r="H5" s="7"/>
      <c r="I5" s="8" t="s">
        <v>3</v>
      </c>
      <c r="J5" s="9" t="s">
        <v>4</v>
      </c>
    </row>
    <row r="6" spans="2:10" ht="28.8" x14ac:dyDescent="0.3">
      <c r="B6" s="5"/>
      <c r="C6" s="10">
        <v>45747</v>
      </c>
      <c r="D6" s="10">
        <v>46112</v>
      </c>
      <c r="E6" s="11" t="s">
        <v>5</v>
      </c>
      <c r="F6" s="11" t="s">
        <v>6</v>
      </c>
      <c r="G6" s="11"/>
      <c r="H6" s="11"/>
      <c r="I6" s="8" t="s">
        <v>7</v>
      </c>
      <c r="J6" s="12"/>
    </row>
    <row r="7" spans="2:10" s="13" customFormat="1" ht="28.8" x14ac:dyDescent="0.25">
      <c r="B7" s="14" t="s">
        <v>8</v>
      </c>
      <c r="C7" s="15">
        <v>11570</v>
      </c>
      <c r="D7" s="15">
        <v>11029.17</v>
      </c>
      <c r="E7" s="16"/>
      <c r="F7" s="16"/>
      <c r="G7" s="17"/>
      <c r="H7" s="17"/>
      <c r="I7" s="18" t="s">
        <v>9</v>
      </c>
      <c r="J7" s="19"/>
    </row>
    <row r="8" spans="2:10" s="13" customFormat="1" ht="28.8" x14ac:dyDescent="0.25">
      <c r="B8" s="14" t="s">
        <v>10</v>
      </c>
      <c r="C8" s="15">
        <v>12506</v>
      </c>
      <c r="D8" s="15">
        <v>15000</v>
      </c>
      <c r="E8" s="17">
        <f>D8-C8</f>
        <v>2494</v>
      </c>
      <c r="F8" s="20">
        <f>IF(AND(C8=0,D8=0),0,IF(C8=0,1,IF(D8=0,-1,(D8-C8)/C8)))</f>
        <v>0.19942427634735327</v>
      </c>
      <c r="G8" s="21" t="str">
        <f>IF(E8&gt;100000,"Yes",IF(E8&lt;-100000,"Yes","No"))</f>
        <v>No</v>
      </c>
      <c r="H8" s="21" t="str">
        <f>IF(F8&gt;0.15,"Yes",IF(F8&lt;-0.15,"Yes","No"))</f>
        <v>Yes</v>
      </c>
      <c r="I8" s="18" t="s">
        <v>11</v>
      </c>
      <c r="J8" s="22" t="str">
        <f>IF(ISBLANK(C8),"Enter figures",IF(G8="Yes","Please explain within the relevant tab",IF(H8="Yes","Please explain within the relevant tab","No explanation required")))</f>
        <v>Please explain within the relevant tab</v>
      </c>
    </row>
    <row r="9" spans="2:10" s="13" customFormat="1" ht="34.5" customHeight="1" x14ac:dyDescent="0.25">
      <c r="B9" s="14" t="s">
        <v>12</v>
      </c>
      <c r="C9" s="15">
        <v>309</v>
      </c>
      <c r="D9" s="15">
        <v>549</v>
      </c>
      <c r="E9" s="17">
        <f>D9-C9</f>
        <v>240</v>
      </c>
      <c r="F9" s="20">
        <f>IF(AND(C9=0,D9=0),0,IF(C9=0,1,IF(D9=0,-1,(D9-C9)/C9)))</f>
        <v>0.77669902912621358</v>
      </c>
      <c r="G9" s="21" t="str">
        <f>IF(E9&gt;100000,"Yes",IF(E9&lt;-100000,"Yes","No"))</f>
        <v>No</v>
      </c>
      <c r="H9" s="21" t="str">
        <f>IF(F9&gt;0.15,"Yes",IF(F9&lt;-0.15,"Yes","No"))</f>
        <v>Yes</v>
      </c>
      <c r="I9" s="18" t="s">
        <v>13</v>
      </c>
      <c r="J9" s="22" t="str">
        <f>IF(ISBLANK(C9),"Enter figures",IF(G9="Yes","Please explain within the relevant tab",IF(H9="Yes","Please explain within the relevant tab","No explanation required")))</f>
        <v>Please explain within the relevant tab</v>
      </c>
    </row>
    <row r="10" spans="2:10" ht="43.2" x14ac:dyDescent="0.3">
      <c r="B10" s="23" t="s">
        <v>14</v>
      </c>
      <c r="C10" s="15">
        <v>7341</v>
      </c>
      <c r="D10" s="15">
        <v>8039.26</v>
      </c>
      <c r="E10" s="17">
        <f>D10-C10</f>
        <v>698.26000000000022</v>
      </c>
      <c r="F10" s="20">
        <f>IF(AND(C10=0,D10=0),0,IF(C10=0,1,IF(D10=0,-1,(D10-C10)/C10)))</f>
        <v>9.5117831358125626E-2</v>
      </c>
      <c r="G10" s="21" t="str">
        <f>IF(E10&gt;100000,"Yes",IF(E10&lt;-100000,"Yes","No"))</f>
        <v>No</v>
      </c>
      <c r="H10" s="21" t="str">
        <f>IF(F10&gt;0.15,"Yes",IF(F10&lt;-0.15,"Yes","No"))</f>
        <v>No</v>
      </c>
      <c r="I10" s="18" t="s">
        <v>15</v>
      </c>
      <c r="J10" s="22" t="str">
        <f>IF(ISBLANK(C10),"Enter figures",IF(G10="Yes","Please explain within the relevant tab",IF(H10="Yes","Please explain within the relevant tab","No explanation required")))</f>
        <v>No explanation required</v>
      </c>
    </row>
    <row r="11" spans="2:10" ht="28.8" x14ac:dyDescent="0.3">
      <c r="B11" s="23" t="s">
        <v>16</v>
      </c>
      <c r="C11" s="15">
        <v>0</v>
      </c>
      <c r="D11" s="15">
        <v>0</v>
      </c>
      <c r="E11" s="17">
        <f>D11-C11</f>
        <v>0</v>
      </c>
      <c r="F11" s="20">
        <f>IF(AND(C11=0,D11=0),0,IF(C11=0,1,IF(D11=0,-1,(D11-C11)/C11)))</f>
        <v>0</v>
      </c>
      <c r="G11" s="21" t="str">
        <f>IF(E11&gt;100000,"Yes",IF(E11&lt;-100000,"Yes","No"))</f>
        <v>No</v>
      </c>
      <c r="H11" s="21" t="str">
        <f>IF(F11&gt;0.15,"Yes",IF(F11&lt;-0.15,"Yes","No"))</f>
        <v>No</v>
      </c>
      <c r="I11" s="18" t="s">
        <v>17</v>
      </c>
      <c r="J11" s="22" t="str">
        <f>IF(ISBLANK(C11),"Enter figures",IF(G11="Yes","Please explain within the relevant tab",IF(H11="Yes","Please explain within the relevant tab","No explanation required")))</f>
        <v>No explanation required</v>
      </c>
    </row>
    <row r="12" spans="2:10" ht="28.8" x14ac:dyDescent="0.3">
      <c r="B12" s="23" t="s">
        <v>18</v>
      </c>
      <c r="C12" s="15">
        <v>6015</v>
      </c>
      <c r="D12" s="15">
        <v>6575.8</v>
      </c>
      <c r="E12" s="17">
        <f>D12-C12</f>
        <v>560.80000000000018</v>
      </c>
      <c r="F12" s="20">
        <f>IF(AND(C12=0,D12=0),0,IF(C12=0,1,IF(D12=0,-1,(D12-C12)/C12)))</f>
        <v>9.3233582709891974E-2</v>
      </c>
      <c r="G12" s="21" t="str">
        <f>IF(E12&gt;100000,"Yes",IF(E12&lt;-100000,"Yes","No"))</f>
        <v>No</v>
      </c>
      <c r="H12" s="21" t="str">
        <f>IF(F12&gt;0.15,"Yes",IF(F12&lt;-0.15,"Yes","No"))</f>
        <v>No</v>
      </c>
      <c r="I12" s="18" t="s">
        <v>19</v>
      </c>
      <c r="J12" s="22" t="str">
        <f>IF(ISBLANK(C12),"Enter figures",IF(G12="Yes","Please explain within the relevant tab",IF(H12="Yes","Please explain within the relevant tab","No explanation required")))</f>
        <v>No explanation required</v>
      </c>
    </row>
    <row r="13" spans="2:10" ht="38.25" customHeight="1" x14ac:dyDescent="0.3">
      <c r="B13" s="23" t="s">
        <v>20</v>
      </c>
      <c r="C13" s="24">
        <f>C7+C8+C9-C10-C11-C12</f>
        <v>11029</v>
      </c>
      <c r="D13" s="24">
        <v>11962.58</v>
      </c>
      <c r="E13" s="16"/>
      <c r="F13" s="16"/>
      <c r="G13" s="17"/>
      <c r="H13" s="17"/>
      <c r="I13" s="18" t="s">
        <v>21</v>
      </c>
      <c r="J13" s="22" t="s">
        <v>22</v>
      </c>
    </row>
    <row r="14" spans="2:10" ht="14.4" x14ac:dyDescent="0.3">
      <c r="B14" s="25" t="s">
        <v>23</v>
      </c>
      <c r="C14" s="26">
        <f>C7+C8+C9-C10-C11-C12</f>
        <v>11029</v>
      </c>
      <c r="D14" s="26">
        <v>11962.58</v>
      </c>
      <c r="E14" s="25"/>
      <c r="F14" s="25"/>
      <c r="G14" s="25"/>
      <c r="H14" s="25"/>
      <c r="I14" s="27"/>
      <c r="J14" s="22"/>
    </row>
    <row r="15" spans="2:10" ht="28.8" x14ac:dyDescent="0.3">
      <c r="B15" s="23" t="s">
        <v>24</v>
      </c>
      <c r="C15" s="15">
        <v>11029</v>
      </c>
      <c r="D15" s="15">
        <v>11962.58</v>
      </c>
      <c r="E15" s="16"/>
      <c r="F15" s="28"/>
      <c r="G15" s="17"/>
      <c r="H15" s="17"/>
      <c r="I15" s="18" t="s">
        <v>25</v>
      </c>
      <c r="J15" s="12"/>
    </row>
    <row r="16" spans="2:10" ht="28.8" x14ac:dyDescent="0.3">
      <c r="B16" s="23" t="s">
        <v>26</v>
      </c>
      <c r="C16" s="15">
        <v>121871</v>
      </c>
      <c r="D16" s="15">
        <v>121871</v>
      </c>
      <c r="E16" s="17">
        <f>D16-C16</f>
        <v>0</v>
      </c>
      <c r="F16" s="20">
        <f>IF(AND(C16=0,D16=0),0,IF(C16=0,1,IF(D16=0,-1,(D16-C16)/C16)))</f>
        <v>0</v>
      </c>
      <c r="G16" s="21" t="str">
        <f>IF(E16&gt;100000,"Yes",IF(E16&lt;-100000,"Yes","No"))</f>
        <v>No</v>
      </c>
      <c r="H16" s="21" t="str">
        <f>IF(F16&gt;0.15,"Yes",IF(F16&lt;-0.15,"Yes","No"))</f>
        <v>No</v>
      </c>
      <c r="I16" s="18" t="s">
        <v>27</v>
      </c>
      <c r="J16" s="22" t="str">
        <f>IF(ISBLANK(C16),"Enter figures",IF(G16="Yes","Please explain within the relevant tab",IF(H16="Yes","Please explain within the relevant tab","No explanation required")))</f>
        <v>No explanation required</v>
      </c>
    </row>
    <row r="17" spans="2:10" ht="28.8" x14ac:dyDescent="0.3">
      <c r="B17" s="23" t="s">
        <v>28</v>
      </c>
      <c r="C17" s="15">
        <v>0</v>
      </c>
      <c r="D17" s="15">
        <v>0</v>
      </c>
      <c r="E17" s="17">
        <f>D17-C17</f>
        <v>0</v>
      </c>
      <c r="F17" s="20">
        <f>IF(AND(C17=0,D17=0),0,IF(C17=0,1,IF(D17=0,-1,(D17-C17)/C17)))</f>
        <v>0</v>
      </c>
      <c r="G17" s="21" t="str">
        <f>IF(E17&gt;100000,"Yes",IF(E17&lt;-100000,"Yes","No"))</f>
        <v>No</v>
      </c>
      <c r="H17" s="21" t="str">
        <f>IF(F17&gt;0.15,"Yes",IF(F17&lt;-0.15,"Yes","No"))</f>
        <v>No</v>
      </c>
      <c r="I17" s="18" t="s">
        <v>29</v>
      </c>
      <c r="J17" s="22" t="str">
        <f>IF(ISBLANK(C17),"Enter figures",IF(G17="Yes","Please explain within the relevant tab",IF(H17="Yes","Please explain within the relevant tab","No explanation required")))</f>
        <v>No explanation required</v>
      </c>
    </row>
  </sheetData>
  <mergeCells count="2">
    <mergeCell ref="B3:I3"/>
    <mergeCell ref="C5:D5"/>
  </mergeCells>
  <conditionalFormatting sqref="F8:F12 F15:F17">
    <cfRule type="cellIs" dxfId="5" priority="1" stopIfTrue="1" operator="lessThan">
      <formula>-0.15</formula>
    </cfRule>
  </conditionalFormatting>
  <conditionalFormatting sqref="E8:E12 E16:E17">
    <cfRule type="cellIs" dxfId="4" priority="3" stopIfTrue="1" operator="lessThan">
      <formula>-100000</formula>
    </cfRule>
  </conditionalFormatting>
  <conditionalFormatting sqref="J13">
    <cfRule type="cellIs" dxfId="3" priority="5" stopIfTrue="1" operator="equal">
      <formula>"Please explain in the Reserves tab"</formula>
    </cfRule>
  </conditionalFormatting>
  <conditionalFormatting sqref="J8:J12 J16:J17">
    <cfRule type="cellIs" dxfId="2" priority="6" stopIfTrue="1" operator="equal">
      <formula>"Please explain within the relevant tab"</formula>
    </cfRule>
  </conditionalFormatting>
  <conditionalFormatting sqref="F8:F12 F15:F17">
    <cfRule type="cellIs" dxfId="1" priority="2" stopIfTrue="1" operator="greaterThan">
      <formula>0.15</formula>
    </cfRule>
  </conditionalFormatting>
  <conditionalFormatting sqref="E8:E12 E16:E17">
    <cfRule type="cellIs" dxfId="0" priority="4" stopIfTrue="1" operator="greaterThan">
      <formula>100000</formula>
    </cfRule>
  </conditionalFormatting>
  <pageMargins left="0.70000000000000007" right="0.70000000000000007" top="1.1437007874015752" bottom="1.1437007874015752" header="0.75000000000000011" footer="0.75000000000000011"/>
  <pageSetup paperSize="0" orientation="landscape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74146-7D69-4289-AE80-B67A19624D51}">
  <sheetPr>
    <pageSetUpPr fitToPage="1"/>
  </sheetPr>
  <dimension ref="A1:AMJ29"/>
  <sheetViews>
    <sheetView workbookViewId="0"/>
  </sheetViews>
  <sheetFormatPr defaultRowHeight="14.1" x14ac:dyDescent="0.3"/>
  <cols>
    <col min="1" max="1" width="6.3984375" style="1" customWidth="1"/>
    <col min="2" max="2" width="10.5" style="1" customWidth="1"/>
    <col min="3" max="3" width="10" style="1" customWidth="1"/>
    <col min="4" max="4" width="9.69921875" style="1" customWidth="1"/>
    <col min="5" max="5" width="9.19921875" style="1" customWidth="1"/>
    <col min="6" max="6" width="153.59765625" style="1" customWidth="1"/>
    <col min="7" max="1024" width="8.09765625" style="1" customWidth="1"/>
    <col min="1025" max="1025" width="8.796875" customWidth="1"/>
  </cols>
  <sheetData>
    <row r="1" spans="2:6" ht="14.4" x14ac:dyDescent="0.3">
      <c r="B1" s="31" t="s">
        <v>30</v>
      </c>
    </row>
    <row r="2" spans="2:6" ht="14.4" x14ac:dyDescent="0.3"/>
    <row r="3" spans="2:6" ht="14.4" x14ac:dyDescent="0.3">
      <c r="B3" s="32"/>
    </row>
    <row r="4" spans="2:6" ht="14.4" x14ac:dyDescent="0.3">
      <c r="B4" s="1">
        <v>2025</v>
      </c>
      <c r="C4" s="33">
        <f>Accounting_Statement!C8</f>
        <v>12506</v>
      </c>
      <c r="D4" s="1">
        <v>2026</v>
      </c>
      <c r="E4" s="33">
        <f>Accounting_Statement!D8</f>
        <v>15000</v>
      </c>
    </row>
    <row r="5" spans="2:6" ht="14.4" x14ac:dyDescent="0.3"/>
    <row r="6" spans="2:6" ht="14.4" x14ac:dyDescent="0.3">
      <c r="D6" s="1" t="s">
        <v>31</v>
      </c>
      <c r="E6" s="34">
        <f>E4-C4</f>
        <v>2494</v>
      </c>
    </row>
    <row r="7" spans="2:6" ht="14.4" x14ac:dyDescent="0.3">
      <c r="D7" s="1" t="s">
        <v>32</v>
      </c>
      <c r="E7" s="35">
        <f>IF(AND(C4=0,E4=0),0,IF(C4=0,1,IF(E4=0,-1,(E4-C4)/C4)))</f>
        <v>0.19942427634735327</v>
      </c>
      <c r="F7" s="1" t="str">
        <f>IF(E7&lt;-0.15,"yes explain",IF(E7&gt;0.15,"Yes explain","No explanation required"))</f>
        <v>Yes explain</v>
      </c>
    </row>
    <row r="8" spans="2:6" ht="14.4" x14ac:dyDescent="0.3"/>
    <row r="9" spans="2:6" ht="14.4" x14ac:dyDescent="0.3">
      <c r="B9" s="32" t="s">
        <v>33</v>
      </c>
    </row>
    <row r="10" spans="2:6" ht="14.4" x14ac:dyDescent="0.3">
      <c r="B10" s="32"/>
    </row>
    <row r="11" spans="2:6" s="36" customFormat="1" ht="26.25" customHeight="1" x14ac:dyDescent="0.3">
      <c r="B11" s="37" t="s">
        <v>34</v>
      </c>
      <c r="C11" s="37" t="s">
        <v>35</v>
      </c>
      <c r="D11" s="38" t="s">
        <v>31</v>
      </c>
      <c r="E11" s="45" t="s">
        <v>36</v>
      </c>
      <c r="F11" s="45"/>
    </row>
    <row r="12" spans="2:6" s="1" customFormat="1" ht="14.4" x14ac:dyDescent="0.3">
      <c r="B12" s="34">
        <v>12506</v>
      </c>
      <c r="C12" s="34">
        <v>15000</v>
      </c>
      <c r="D12" s="39">
        <f t="shared" ref="D12:D25" si="0">C12-B12</f>
        <v>2494</v>
      </c>
      <c r="E12" s="46" t="s">
        <v>37</v>
      </c>
      <c r="F12" s="46"/>
    </row>
    <row r="13" spans="2:6" s="1" customFormat="1" ht="14.4" x14ac:dyDescent="0.3">
      <c r="B13" s="34"/>
      <c r="C13" s="34"/>
      <c r="D13" s="39">
        <f t="shared" si="0"/>
        <v>0</v>
      </c>
      <c r="E13" s="46"/>
      <c r="F13" s="46"/>
    </row>
    <row r="14" spans="2:6" s="1" customFormat="1" ht="14.4" x14ac:dyDescent="0.3">
      <c r="B14" s="34"/>
      <c r="C14" s="34"/>
      <c r="D14" s="39">
        <f t="shared" si="0"/>
        <v>0</v>
      </c>
      <c r="E14" s="46"/>
      <c r="F14" s="46"/>
    </row>
    <row r="15" spans="2:6" s="1" customFormat="1" ht="14.4" x14ac:dyDescent="0.3">
      <c r="B15" s="34"/>
      <c r="C15" s="34"/>
      <c r="D15" s="39">
        <f t="shared" si="0"/>
        <v>0</v>
      </c>
      <c r="E15" s="46"/>
      <c r="F15" s="46"/>
    </row>
    <row r="16" spans="2:6" s="1" customFormat="1" ht="14.4" x14ac:dyDescent="0.3">
      <c r="B16" s="34"/>
      <c r="C16" s="34"/>
      <c r="D16" s="39">
        <f t="shared" si="0"/>
        <v>0</v>
      </c>
      <c r="E16" s="46"/>
      <c r="F16" s="46"/>
    </row>
    <row r="17" spans="1:8" s="1" customFormat="1" ht="14.4" x14ac:dyDescent="0.3">
      <c r="B17" s="34"/>
      <c r="C17" s="34"/>
      <c r="D17" s="39">
        <f t="shared" si="0"/>
        <v>0</v>
      </c>
      <c r="E17" s="46"/>
      <c r="F17" s="46"/>
    </row>
    <row r="18" spans="1:8" s="1" customFormat="1" ht="14.4" x14ac:dyDescent="0.3">
      <c r="B18" s="34"/>
      <c r="C18" s="34"/>
      <c r="D18" s="39">
        <f t="shared" si="0"/>
        <v>0</v>
      </c>
      <c r="E18" s="46"/>
      <c r="F18" s="46"/>
    </row>
    <row r="19" spans="1:8" s="1" customFormat="1" ht="14.4" x14ac:dyDescent="0.3">
      <c r="B19" s="34"/>
      <c r="C19" s="34"/>
      <c r="D19" s="39">
        <f t="shared" si="0"/>
        <v>0</v>
      </c>
      <c r="E19" s="46"/>
      <c r="F19" s="46"/>
    </row>
    <row r="20" spans="1:8" s="1" customFormat="1" ht="14.4" x14ac:dyDescent="0.3">
      <c r="B20" s="34"/>
      <c r="C20" s="34"/>
      <c r="D20" s="39">
        <f t="shared" si="0"/>
        <v>0</v>
      </c>
      <c r="E20" s="46"/>
      <c r="F20" s="46"/>
    </row>
    <row r="21" spans="1:8" s="1" customFormat="1" ht="14.4" x14ac:dyDescent="0.3">
      <c r="B21" s="34"/>
      <c r="C21" s="34"/>
      <c r="D21" s="39">
        <f t="shared" si="0"/>
        <v>0</v>
      </c>
      <c r="E21" s="46"/>
      <c r="F21" s="46"/>
    </row>
    <row r="22" spans="1:8" s="1" customFormat="1" ht="14.4" x14ac:dyDescent="0.3">
      <c r="B22" s="34"/>
      <c r="C22" s="34"/>
      <c r="D22" s="39">
        <f t="shared" si="0"/>
        <v>0</v>
      </c>
      <c r="E22" s="46"/>
      <c r="F22" s="46"/>
    </row>
    <row r="23" spans="1:8" s="1" customFormat="1" ht="14.4" x14ac:dyDescent="0.3">
      <c r="B23" s="34"/>
      <c r="C23" s="34"/>
      <c r="D23" s="39">
        <f t="shared" si="0"/>
        <v>0</v>
      </c>
      <c r="E23" s="46"/>
      <c r="F23" s="46"/>
    </row>
    <row r="24" spans="1:8" s="1" customFormat="1" ht="14.4" x14ac:dyDescent="0.3">
      <c r="B24" s="34"/>
      <c r="C24" s="34"/>
      <c r="D24" s="39">
        <f t="shared" si="0"/>
        <v>0</v>
      </c>
      <c r="E24" s="46"/>
      <c r="F24" s="46"/>
    </row>
    <row r="25" spans="1:8" s="1" customFormat="1" ht="14.4" x14ac:dyDescent="0.3">
      <c r="B25" s="34"/>
      <c r="C25" s="34"/>
      <c r="D25" s="39">
        <f t="shared" si="0"/>
        <v>0</v>
      </c>
      <c r="E25" s="46"/>
      <c r="F25" s="46"/>
    </row>
    <row r="26" spans="1:8" ht="14.4" x14ac:dyDescent="0.3">
      <c r="A26" s="40" t="s">
        <v>38</v>
      </c>
      <c r="B26" s="41">
        <f>SUM(B12:B25)</f>
        <v>12506</v>
      </c>
      <c r="C26" s="41">
        <f>SUM(C12:C25)</f>
        <v>15000</v>
      </c>
      <c r="D26" s="41">
        <f>SUM(D12:D25)</f>
        <v>2494</v>
      </c>
      <c r="E26" s="46"/>
      <c r="F26" s="46"/>
      <c r="G26" s="42"/>
    </row>
    <row r="27" spans="1:8" ht="14.4" x14ac:dyDescent="0.3">
      <c r="H27" s="43"/>
    </row>
    <row r="28" spans="1:8" ht="14.4" x14ac:dyDescent="0.3">
      <c r="F28" s="42"/>
    </row>
    <row r="29" spans="1:8" ht="14.4" x14ac:dyDescent="0.3">
      <c r="A29" s="44" t="s">
        <v>39</v>
      </c>
    </row>
  </sheetData>
  <mergeCells count="16">
    <mergeCell ref="E23:F23"/>
    <mergeCell ref="E24:F24"/>
    <mergeCell ref="E25:F25"/>
    <mergeCell ref="E26:F26"/>
    <mergeCell ref="E17:F17"/>
    <mergeCell ref="E18:F18"/>
    <mergeCell ref="E19:F19"/>
    <mergeCell ref="E20:F20"/>
    <mergeCell ref="E21:F21"/>
    <mergeCell ref="E22:F22"/>
    <mergeCell ref="E11:F11"/>
    <mergeCell ref="E12:F12"/>
    <mergeCell ref="E13:F13"/>
    <mergeCell ref="E14:F14"/>
    <mergeCell ref="E15:F15"/>
    <mergeCell ref="E16:F16"/>
  </mergeCells>
  <pageMargins left="0.70000000000000007" right="0.70000000000000007" top="1.1437007874015752" bottom="1.1437007874015752" header="0.75000000000000011" footer="0.75000000000000011"/>
  <pageSetup paperSize="0" orientation="landscape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A2612-8F17-4FE2-84EC-793BADC430F6}">
  <sheetPr>
    <pageSetUpPr fitToPage="1"/>
  </sheetPr>
  <dimension ref="A1:AMJ33"/>
  <sheetViews>
    <sheetView workbookViewId="0"/>
  </sheetViews>
  <sheetFormatPr defaultRowHeight="14.1" x14ac:dyDescent="0.3"/>
  <cols>
    <col min="1" max="1" width="6.3984375" style="1" customWidth="1"/>
    <col min="2" max="2" width="10.5" style="1" customWidth="1"/>
    <col min="3" max="3" width="10" style="1" customWidth="1"/>
    <col min="4" max="4" width="9.69921875" style="1" customWidth="1"/>
    <col min="5" max="5" width="9.19921875" style="1" customWidth="1"/>
    <col min="6" max="6" width="139.8984375" style="1" customWidth="1"/>
    <col min="7" max="1024" width="8.09765625" style="1" customWidth="1"/>
    <col min="1025" max="1025" width="8.796875" customWidth="1"/>
  </cols>
  <sheetData>
    <row r="1" spans="1:7" ht="14.4" x14ac:dyDescent="0.3">
      <c r="B1" s="31" t="s">
        <v>40</v>
      </c>
    </row>
    <row r="2" spans="1:7" ht="14.4" x14ac:dyDescent="0.3"/>
    <row r="3" spans="1:7" ht="14.4" x14ac:dyDescent="0.3">
      <c r="B3" s="32"/>
    </row>
    <row r="4" spans="1:7" ht="14.4" x14ac:dyDescent="0.3">
      <c r="B4" s="1">
        <v>2025</v>
      </c>
      <c r="C4" s="33">
        <f>Accounting_Statement!C9</f>
        <v>309</v>
      </c>
      <c r="D4" s="1">
        <v>2026</v>
      </c>
      <c r="E4" s="33">
        <f>Accounting_Statement!D9</f>
        <v>549</v>
      </c>
    </row>
    <row r="5" spans="1:7" ht="14.4" x14ac:dyDescent="0.3"/>
    <row r="6" spans="1:7" ht="14.4" x14ac:dyDescent="0.3">
      <c r="D6" s="1" t="s">
        <v>31</v>
      </c>
      <c r="E6" s="34">
        <f>E4-C4</f>
        <v>240</v>
      </c>
    </row>
    <row r="7" spans="1:7" ht="14.4" x14ac:dyDescent="0.3">
      <c r="D7" s="1" t="s">
        <v>32</v>
      </c>
      <c r="E7" s="35">
        <f>IF(AND(C4=0,E4=0),0,IF(C4=0,1,IF(E4=0,-1,(E4-C4)/C4)))</f>
        <v>0.77669902912621358</v>
      </c>
      <c r="F7" s="1" t="str">
        <f>IF(E7&lt;-0.15,"yes explain",IF(E7&gt;0.15,"Yes explain","No explanation required"))</f>
        <v>Yes explain</v>
      </c>
    </row>
    <row r="8" spans="1:7" ht="14.4" x14ac:dyDescent="0.3"/>
    <row r="9" spans="1:7" ht="14.4" x14ac:dyDescent="0.3">
      <c r="B9" s="32" t="s">
        <v>33</v>
      </c>
    </row>
    <row r="10" spans="1:7" ht="14.4" x14ac:dyDescent="0.3">
      <c r="B10" s="47" t="s">
        <v>41</v>
      </c>
    </row>
    <row r="11" spans="1:7" ht="14.4" x14ac:dyDescent="0.3">
      <c r="B11" s="47" t="s">
        <v>42</v>
      </c>
    </row>
    <row r="12" spans="1:7" ht="14.4" x14ac:dyDescent="0.3">
      <c r="B12" s="47"/>
    </row>
    <row r="13" spans="1:7" ht="14.4" x14ac:dyDescent="0.3">
      <c r="B13" s="32"/>
    </row>
    <row r="14" spans="1:7" s="36" customFormat="1" ht="26.25" customHeight="1" x14ac:dyDescent="0.3">
      <c r="B14" s="37"/>
      <c r="C14" s="37"/>
      <c r="D14" s="38" t="s">
        <v>31</v>
      </c>
      <c r="E14" s="45" t="s">
        <v>36</v>
      </c>
      <c r="F14" s="45"/>
    </row>
    <row r="15" spans="1:7" s="50" customFormat="1" ht="14.4" x14ac:dyDescent="0.3">
      <c r="A15" s="48"/>
      <c r="B15" s="39">
        <v>0</v>
      </c>
      <c r="C15" s="39">
        <v>300</v>
      </c>
      <c r="D15" s="49">
        <f t="shared" ref="D15:D29" si="0">C15-B15</f>
        <v>300</v>
      </c>
      <c r="E15" s="46" t="s">
        <v>43</v>
      </c>
      <c r="F15" s="46"/>
      <c r="G15" s="48"/>
    </row>
    <row r="16" spans="1:7" s="1" customFormat="1" ht="14.4" x14ac:dyDescent="0.3">
      <c r="B16" s="34">
        <v>51</v>
      </c>
      <c r="C16" s="34">
        <v>10</v>
      </c>
      <c r="D16" s="49">
        <f t="shared" si="0"/>
        <v>-41</v>
      </c>
      <c r="E16" s="46" t="s">
        <v>44</v>
      </c>
      <c r="F16" s="46"/>
    </row>
    <row r="17" spans="1:8" s="1" customFormat="1" ht="14.4" x14ac:dyDescent="0.3">
      <c r="B17" s="34"/>
      <c r="C17" s="34"/>
      <c r="D17" s="49">
        <f t="shared" si="0"/>
        <v>0</v>
      </c>
      <c r="E17" s="46" t="s">
        <v>45</v>
      </c>
      <c r="F17" s="46"/>
    </row>
    <row r="18" spans="1:8" s="1" customFormat="1" ht="14.4" x14ac:dyDescent="0.3">
      <c r="B18" s="34"/>
      <c r="C18" s="34"/>
      <c r="D18" s="49">
        <f t="shared" si="0"/>
        <v>0</v>
      </c>
      <c r="E18" s="46"/>
      <c r="F18" s="46"/>
    </row>
    <row r="19" spans="1:8" s="1" customFormat="1" ht="14.4" x14ac:dyDescent="0.3">
      <c r="B19" s="34"/>
      <c r="C19" s="34"/>
      <c r="D19" s="49">
        <f t="shared" si="0"/>
        <v>0</v>
      </c>
      <c r="E19" s="46"/>
      <c r="F19" s="46"/>
    </row>
    <row r="20" spans="1:8" s="1" customFormat="1" ht="14.4" x14ac:dyDescent="0.3">
      <c r="B20" s="34"/>
      <c r="C20" s="34"/>
      <c r="D20" s="49">
        <f t="shared" si="0"/>
        <v>0</v>
      </c>
      <c r="E20" s="46"/>
      <c r="F20" s="46"/>
    </row>
    <row r="21" spans="1:8" s="1" customFormat="1" ht="14.4" x14ac:dyDescent="0.3">
      <c r="B21" s="34"/>
      <c r="C21" s="34"/>
      <c r="D21" s="49">
        <f t="shared" si="0"/>
        <v>0</v>
      </c>
      <c r="E21" s="46"/>
      <c r="F21" s="46"/>
    </row>
    <row r="22" spans="1:8" s="1" customFormat="1" ht="14.4" x14ac:dyDescent="0.3">
      <c r="B22" s="34"/>
      <c r="C22" s="34"/>
      <c r="D22" s="49">
        <f t="shared" si="0"/>
        <v>0</v>
      </c>
      <c r="E22" s="46"/>
      <c r="F22" s="46"/>
    </row>
    <row r="23" spans="1:8" s="1" customFormat="1" ht="14.4" x14ac:dyDescent="0.3">
      <c r="B23" s="34"/>
      <c r="C23" s="34"/>
      <c r="D23" s="49">
        <f t="shared" si="0"/>
        <v>0</v>
      </c>
      <c r="E23" s="46"/>
      <c r="F23" s="46"/>
    </row>
    <row r="24" spans="1:8" s="1" customFormat="1" ht="14.4" x14ac:dyDescent="0.3">
      <c r="B24" s="34"/>
      <c r="C24" s="34"/>
      <c r="D24" s="49">
        <f t="shared" si="0"/>
        <v>0</v>
      </c>
      <c r="E24" s="46"/>
      <c r="F24" s="46"/>
    </row>
    <row r="25" spans="1:8" s="1" customFormat="1" ht="14.4" x14ac:dyDescent="0.3">
      <c r="B25" s="34"/>
      <c r="C25" s="34"/>
      <c r="D25" s="49">
        <f t="shared" si="0"/>
        <v>0</v>
      </c>
      <c r="E25" s="46"/>
      <c r="F25" s="46"/>
    </row>
    <row r="26" spans="1:8" s="1" customFormat="1" ht="14.4" x14ac:dyDescent="0.3">
      <c r="B26" s="34"/>
      <c r="C26" s="34"/>
      <c r="D26" s="49">
        <f t="shared" si="0"/>
        <v>0</v>
      </c>
      <c r="E26" s="46"/>
      <c r="F26" s="46"/>
    </row>
    <row r="27" spans="1:8" s="1" customFormat="1" ht="14.4" x14ac:dyDescent="0.3">
      <c r="B27" s="34"/>
      <c r="C27" s="34"/>
      <c r="D27" s="49">
        <f t="shared" si="0"/>
        <v>0</v>
      </c>
      <c r="E27" s="46"/>
      <c r="F27" s="46"/>
    </row>
    <row r="28" spans="1:8" s="1" customFormat="1" ht="14.4" x14ac:dyDescent="0.3">
      <c r="B28" s="34"/>
      <c r="C28" s="34"/>
      <c r="D28" s="49">
        <f t="shared" si="0"/>
        <v>0</v>
      </c>
      <c r="E28" s="46"/>
      <c r="F28" s="46"/>
    </row>
    <row r="29" spans="1:8" s="1" customFormat="1" ht="14.4" x14ac:dyDescent="0.3">
      <c r="B29" s="34"/>
      <c r="C29" s="34"/>
      <c r="D29" s="49">
        <f t="shared" si="0"/>
        <v>0</v>
      </c>
      <c r="E29" s="46"/>
      <c r="F29" s="46"/>
    </row>
    <row r="30" spans="1:8" ht="14.4" x14ac:dyDescent="0.3">
      <c r="A30" s="40" t="s">
        <v>38</v>
      </c>
      <c r="B30" s="41">
        <f>SUM(B15:B29)</f>
        <v>51</v>
      </c>
      <c r="C30" s="41">
        <f>SUM(C15:C29)</f>
        <v>310</v>
      </c>
      <c r="D30" s="51">
        <f>SUM(D15:D29)</f>
        <v>259</v>
      </c>
      <c r="E30" s="46"/>
      <c r="F30" s="46"/>
      <c r="G30" s="42"/>
    </row>
    <row r="31" spans="1:8" ht="14.4" x14ac:dyDescent="0.3">
      <c r="H31" s="43"/>
    </row>
    <row r="32" spans="1:8" ht="14.4" x14ac:dyDescent="0.3">
      <c r="F32" s="42"/>
    </row>
    <row r="33" spans="1:1" ht="14.4" x14ac:dyDescent="0.3">
      <c r="A33" s="44" t="s">
        <v>39</v>
      </c>
    </row>
  </sheetData>
  <mergeCells count="17">
    <mergeCell ref="E26:F26"/>
    <mergeCell ref="E27:F27"/>
    <mergeCell ref="E28:F28"/>
    <mergeCell ref="E29:F29"/>
    <mergeCell ref="E30:F30"/>
    <mergeCell ref="E20:F20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19:F19"/>
  </mergeCells>
  <pageMargins left="0.70000000000000007" right="0.70000000000000007" top="1.1437007874015752" bottom="1.1437007874015752" header="0.75000000000000011" footer="0.75000000000000011"/>
  <pageSetup paperSize="0" orientation="landscape" horizontalDpi="0" verticalDpi="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4BEF2-620B-4441-94D8-679A3D76AD92}">
  <sheetPr>
    <pageSetUpPr fitToPage="1"/>
  </sheetPr>
  <dimension ref="A1:AMJ31"/>
  <sheetViews>
    <sheetView workbookViewId="0"/>
  </sheetViews>
  <sheetFormatPr defaultRowHeight="14.1" x14ac:dyDescent="0.3"/>
  <cols>
    <col min="1" max="1" width="6.3984375" style="1" customWidth="1"/>
    <col min="2" max="2" width="10.5" style="1" customWidth="1"/>
    <col min="3" max="3" width="10" style="1" customWidth="1"/>
    <col min="4" max="4" width="9.69921875" style="1" customWidth="1"/>
    <col min="5" max="5" width="9.19921875" style="1" customWidth="1"/>
    <col min="6" max="6" width="65.796875" style="1" customWidth="1"/>
    <col min="7" max="1024" width="8.09765625" style="1" customWidth="1"/>
    <col min="1025" max="1025" width="8.796875" customWidth="1"/>
  </cols>
  <sheetData>
    <row r="1" spans="1:7" ht="14.4" x14ac:dyDescent="0.3">
      <c r="B1" s="31" t="s">
        <v>46</v>
      </c>
    </row>
    <row r="2" spans="1:7" ht="14.4" x14ac:dyDescent="0.3"/>
    <row r="3" spans="1:7" ht="14.4" x14ac:dyDescent="0.3">
      <c r="B3" s="32"/>
    </row>
    <row r="4" spans="1:7" ht="14.4" x14ac:dyDescent="0.3">
      <c r="B4" s="1">
        <v>2025</v>
      </c>
      <c r="C4" s="33">
        <f>Accounting_Statement!C10</f>
        <v>7341</v>
      </c>
      <c r="D4" s="1">
        <v>2026</v>
      </c>
      <c r="E4" s="33">
        <f>Accounting_Statement!D10</f>
        <v>8039.26</v>
      </c>
    </row>
    <row r="5" spans="1:7" ht="14.4" x14ac:dyDescent="0.3"/>
    <row r="6" spans="1:7" ht="14.4" x14ac:dyDescent="0.3">
      <c r="D6" s="1" t="s">
        <v>31</v>
      </c>
      <c r="E6" s="34">
        <f>E4-C4</f>
        <v>698.26000000000022</v>
      </c>
    </row>
    <row r="7" spans="1:7" ht="14.4" x14ac:dyDescent="0.3">
      <c r="D7" s="1" t="s">
        <v>32</v>
      </c>
      <c r="E7" s="35">
        <f>IF(AND(C4=0,E4=0),0,IF(C4=0,1,IF(E4=0,-1,(E4-C4)/C4)))</f>
        <v>9.5117831358125626E-2</v>
      </c>
      <c r="F7" s="1" t="str">
        <f>IF(E7&lt;-0.15,"yes explain",IF(E7&gt;0.15,"Yes explain","No explanation required"))</f>
        <v>No explanation required</v>
      </c>
    </row>
    <row r="8" spans="1:7" ht="14.4" x14ac:dyDescent="0.3"/>
    <row r="9" spans="1:7" ht="14.4" x14ac:dyDescent="0.3">
      <c r="B9" s="32" t="s">
        <v>33</v>
      </c>
    </row>
    <row r="10" spans="1:7" ht="14.4" x14ac:dyDescent="0.3">
      <c r="B10" s="47" t="s">
        <v>47</v>
      </c>
    </row>
    <row r="11" spans="1:7" ht="14.4" x14ac:dyDescent="0.3">
      <c r="B11" s="32"/>
    </row>
    <row r="12" spans="1:7" s="36" customFormat="1" ht="26.25" customHeight="1" x14ac:dyDescent="0.3">
      <c r="B12" s="37"/>
      <c r="C12" s="37"/>
      <c r="D12" s="38" t="s">
        <v>31</v>
      </c>
      <c r="E12" s="45" t="s">
        <v>36</v>
      </c>
      <c r="F12" s="45"/>
    </row>
    <row r="13" spans="1:7" s="50" customFormat="1" ht="14.4" x14ac:dyDescent="0.3">
      <c r="A13" s="48"/>
      <c r="B13" s="39"/>
      <c r="C13" s="39"/>
      <c r="D13" s="39">
        <f t="shared" ref="D13:D27" si="0">C13-B13</f>
        <v>0</v>
      </c>
      <c r="E13" s="46"/>
      <c r="F13" s="46"/>
      <c r="G13" s="48"/>
    </row>
    <row r="14" spans="1:7" s="1" customFormat="1" ht="14.4" x14ac:dyDescent="0.3">
      <c r="B14" s="34"/>
      <c r="C14" s="34"/>
      <c r="D14" s="39">
        <f t="shared" si="0"/>
        <v>0</v>
      </c>
      <c r="E14" s="46"/>
      <c r="F14" s="46"/>
    </row>
    <row r="15" spans="1:7" s="1" customFormat="1" ht="14.4" x14ac:dyDescent="0.3">
      <c r="B15" s="34"/>
      <c r="C15" s="34"/>
      <c r="D15" s="39">
        <f t="shared" si="0"/>
        <v>0</v>
      </c>
      <c r="E15" s="46"/>
      <c r="F15" s="46"/>
    </row>
    <row r="16" spans="1:7" s="1" customFormat="1" ht="14.4" x14ac:dyDescent="0.3">
      <c r="B16" s="34"/>
      <c r="C16" s="34"/>
      <c r="D16" s="39">
        <f t="shared" si="0"/>
        <v>0</v>
      </c>
      <c r="E16" s="46"/>
      <c r="F16" s="46"/>
    </row>
    <row r="17" spans="1:8" s="1" customFormat="1" ht="14.4" x14ac:dyDescent="0.3">
      <c r="B17" s="34"/>
      <c r="C17" s="34"/>
      <c r="D17" s="39">
        <f t="shared" si="0"/>
        <v>0</v>
      </c>
      <c r="E17" s="46"/>
      <c r="F17" s="46"/>
    </row>
    <row r="18" spans="1:8" s="1" customFormat="1" ht="14.4" x14ac:dyDescent="0.3">
      <c r="B18" s="34"/>
      <c r="C18" s="34"/>
      <c r="D18" s="39">
        <f t="shared" si="0"/>
        <v>0</v>
      </c>
      <c r="E18" s="46"/>
      <c r="F18" s="46"/>
    </row>
    <row r="19" spans="1:8" s="1" customFormat="1" ht="14.4" x14ac:dyDescent="0.3">
      <c r="B19" s="34"/>
      <c r="C19" s="34"/>
      <c r="D19" s="39">
        <f t="shared" si="0"/>
        <v>0</v>
      </c>
      <c r="E19" s="46"/>
      <c r="F19" s="46"/>
    </row>
    <row r="20" spans="1:8" s="1" customFormat="1" ht="14.4" x14ac:dyDescent="0.3">
      <c r="B20" s="34"/>
      <c r="C20" s="34"/>
      <c r="D20" s="39">
        <f t="shared" si="0"/>
        <v>0</v>
      </c>
      <c r="E20" s="46"/>
      <c r="F20" s="46"/>
    </row>
    <row r="21" spans="1:8" s="1" customFormat="1" ht="14.4" x14ac:dyDescent="0.3">
      <c r="B21" s="34"/>
      <c r="C21" s="34"/>
      <c r="D21" s="39">
        <f t="shared" si="0"/>
        <v>0</v>
      </c>
      <c r="E21" s="46"/>
      <c r="F21" s="46"/>
    </row>
    <row r="22" spans="1:8" s="1" customFormat="1" ht="14.4" x14ac:dyDescent="0.3">
      <c r="B22" s="34"/>
      <c r="C22" s="34"/>
      <c r="D22" s="39">
        <f t="shared" si="0"/>
        <v>0</v>
      </c>
      <c r="E22" s="46"/>
      <c r="F22" s="46"/>
    </row>
    <row r="23" spans="1:8" s="1" customFormat="1" ht="14.4" x14ac:dyDescent="0.3">
      <c r="B23" s="34"/>
      <c r="C23" s="34"/>
      <c r="D23" s="39">
        <f t="shared" si="0"/>
        <v>0</v>
      </c>
      <c r="E23" s="46"/>
      <c r="F23" s="46"/>
    </row>
    <row r="24" spans="1:8" s="1" customFormat="1" ht="14.4" x14ac:dyDescent="0.3">
      <c r="B24" s="34"/>
      <c r="C24" s="34"/>
      <c r="D24" s="39">
        <f t="shared" si="0"/>
        <v>0</v>
      </c>
      <c r="E24" s="46"/>
      <c r="F24" s="46"/>
    </row>
    <row r="25" spans="1:8" s="1" customFormat="1" ht="14.4" x14ac:dyDescent="0.3">
      <c r="B25" s="34"/>
      <c r="C25" s="34"/>
      <c r="D25" s="39">
        <f t="shared" si="0"/>
        <v>0</v>
      </c>
      <c r="E25" s="46"/>
      <c r="F25" s="46"/>
    </row>
    <row r="26" spans="1:8" s="1" customFormat="1" ht="14.4" x14ac:dyDescent="0.3">
      <c r="B26" s="34"/>
      <c r="C26" s="34"/>
      <c r="D26" s="39">
        <f t="shared" si="0"/>
        <v>0</v>
      </c>
      <c r="E26" s="46"/>
      <c r="F26" s="46"/>
    </row>
    <row r="27" spans="1:8" s="1" customFormat="1" ht="14.4" x14ac:dyDescent="0.3">
      <c r="B27" s="34"/>
      <c r="C27" s="34"/>
      <c r="D27" s="39">
        <f t="shared" si="0"/>
        <v>0</v>
      </c>
      <c r="E27" s="46"/>
      <c r="F27" s="46"/>
    </row>
    <row r="28" spans="1:8" ht="14.4" x14ac:dyDescent="0.3">
      <c r="A28" s="40" t="s">
        <v>38</v>
      </c>
      <c r="B28" s="41">
        <f>SUM(B13:B27)</f>
        <v>0</v>
      </c>
      <c r="C28" s="41">
        <f>SUM(C13:C27)</f>
        <v>0</v>
      </c>
      <c r="D28" s="41">
        <f>SUM(D13:D27)</f>
        <v>0</v>
      </c>
      <c r="E28" s="46"/>
      <c r="F28" s="46"/>
      <c r="G28" s="42"/>
    </row>
    <row r="29" spans="1:8" ht="14.4" x14ac:dyDescent="0.3">
      <c r="H29" s="43"/>
    </row>
    <row r="30" spans="1:8" ht="14.4" x14ac:dyDescent="0.3">
      <c r="F30" s="42"/>
    </row>
    <row r="31" spans="1:8" ht="14.4" x14ac:dyDescent="0.3">
      <c r="A31" s="44" t="s">
        <v>39</v>
      </c>
    </row>
  </sheetData>
  <mergeCells count="17">
    <mergeCell ref="E24:F24"/>
    <mergeCell ref="E25:F25"/>
    <mergeCell ref="E26:F26"/>
    <mergeCell ref="E27:F27"/>
    <mergeCell ref="E28:F28"/>
    <mergeCell ref="E18:F18"/>
    <mergeCell ref="E19:F19"/>
    <mergeCell ref="E20:F20"/>
    <mergeCell ref="E21:F21"/>
    <mergeCell ref="E22:F22"/>
    <mergeCell ref="E23:F23"/>
    <mergeCell ref="E12:F12"/>
    <mergeCell ref="E13:F13"/>
    <mergeCell ref="E14:F14"/>
    <mergeCell ref="E15:F15"/>
    <mergeCell ref="E16:F16"/>
    <mergeCell ref="E17:F17"/>
  </mergeCells>
  <pageMargins left="0.70000000000000007" right="0.70000000000000007" top="1.1437007874015752" bottom="1.1437007874015752" header="0.75000000000000011" footer="0.75000000000000011"/>
  <pageSetup paperSize="0" orientation="portrait" horizontalDpi="0" verticalDpi="0" copies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63826-B147-4D27-86F2-C975C79D03ED}">
  <sheetPr>
    <pageSetUpPr fitToPage="1"/>
  </sheetPr>
  <dimension ref="A1:AMJ30"/>
  <sheetViews>
    <sheetView workbookViewId="0"/>
  </sheetViews>
  <sheetFormatPr defaultRowHeight="14.1" x14ac:dyDescent="0.3"/>
  <cols>
    <col min="1" max="1" width="6.3984375" style="1" customWidth="1"/>
    <col min="2" max="2" width="10.5" style="1" customWidth="1"/>
    <col min="3" max="3" width="10" style="1" customWidth="1"/>
    <col min="4" max="4" width="9.69921875" style="1" customWidth="1"/>
    <col min="5" max="5" width="9.19921875" style="1" customWidth="1"/>
    <col min="6" max="6" width="65.796875" style="1" customWidth="1"/>
    <col min="7" max="1024" width="8.09765625" style="1" customWidth="1"/>
    <col min="1025" max="1025" width="8.796875" customWidth="1"/>
  </cols>
  <sheetData>
    <row r="1" spans="1:7" ht="14.4" x14ac:dyDescent="0.3">
      <c r="B1" s="31" t="s">
        <v>48</v>
      </c>
    </row>
    <row r="2" spans="1:7" ht="14.4" x14ac:dyDescent="0.3"/>
    <row r="3" spans="1:7" ht="14.4" x14ac:dyDescent="0.3">
      <c r="B3" s="32"/>
    </row>
    <row r="4" spans="1:7" ht="14.4" x14ac:dyDescent="0.3">
      <c r="B4" s="1">
        <v>2025</v>
      </c>
      <c r="C4" s="33">
        <f>Accounting_Statement!C11</f>
        <v>0</v>
      </c>
      <c r="D4" s="1">
        <v>2026</v>
      </c>
      <c r="E4" s="33">
        <f>Accounting_Statement!D11</f>
        <v>0</v>
      </c>
    </row>
    <row r="5" spans="1:7" ht="14.4" x14ac:dyDescent="0.3"/>
    <row r="6" spans="1:7" ht="14.4" x14ac:dyDescent="0.3">
      <c r="D6" s="1" t="s">
        <v>31</v>
      </c>
      <c r="E6" s="34">
        <f>E4-C4</f>
        <v>0</v>
      </c>
    </row>
    <row r="7" spans="1:7" ht="14.4" x14ac:dyDescent="0.3">
      <c r="D7" s="1" t="s">
        <v>32</v>
      </c>
      <c r="E7" s="35">
        <f>IF(AND(C4=0,E4=0),0,IF(C4=0,1,IF(E4=0,-1,(E4-C4)/C4)))</f>
        <v>0</v>
      </c>
      <c r="F7" s="1" t="str">
        <f>IF(E7&lt;-0.15,"yes explain",IF(E7&gt;0.15,"Yes explain","No explanation required"))</f>
        <v>No explanation required</v>
      </c>
    </row>
    <row r="8" spans="1:7" ht="14.4" x14ac:dyDescent="0.3"/>
    <row r="9" spans="1:7" ht="14.4" x14ac:dyDescent="0.3">
      <c r="B9" s="32" t="s">
        <v>33</v>
      </c>
    </row>
    <row r="10" spans="1:7" ht="14.4" x14ac:dyDescent="0.3">
      <c r="B10" s="32"/>
    </row>
    <row r="11" spans="1:7" s="36" customFormat="1" ht="26.25" customHeight="1" x14ac:dyDescent="0.3">
      <c r="B11" s="37"/>
      <c r="C11" s="37"/>
      <c r="D11" s="38" t="s">
        <v>31</v>
      </c>
      <c r="E11" s="45" t="s">
        <v>36</v>
      </c>
      <c r="F11" s="45"/>
    </row>
    <row r="12" spans="1:7" s="50" customFormat="1" ht="14.4" x14ac:dyDescent="0.3">
      <c r="A12" s="48"/>
      <c r="B12" s="39"/>
      <c r="C12" s="39"/>
      <c r="D12" s="39">
        <f t="shared" ref="D12:D26" si="0">C12-B12</f>
        <v>0</v>
      </c>
      <c r="E12" s="46"/>
      <c r="F12" s="46"/>
      <c r="G12" s="48"/>
    </row>
    <row r="13" spans="1:7" s="1" customFormat="1" ht="14.4" x14ac:dyDescent="0.3">
      <c r="B13" s="34"/>
      <c r="C13" s="34"/>
      <c r="D13" s="39">
        <f t="shared" si="0"/>
        <v>0</v>
      </c>
      <c r="E13" s="46"/>
      <c r="F13" s="46"/>
    </row>
    <row r="14" spans="1:7" s="1" customFormat="1" ht="14.4" x14ac:dyDescent="0.3">
      <c r="B14" s="34"/>
      <c r="C14" s="34"/>
      <c r="D14" s="39">
        <f t="shared" si="0"/>
        <v>0</v>
      </c>
      <c r="E14" s="46"/>
      <c r="F14" s="46"/>
    </row>
    <row r="15" spans="1:7" s="1" customFormat="1" ht="14.4" x14ac:dyDescent="0.3">
      <c r="B15" s="34"/>
      <c r="C15" s="34"/>
      <c r="D15" s="39">
        <f t="shared" si="0"/>
        <v>0</v>
      </c>
      <c r="E15" s="46"/>
      <c r="F15" s="46"/>
    </row>
    <row r="16" spans="1:7" s="1" customFormat="1" ht="14.4" x14ac:dyDescent="0.3">
      <c r="B16" s="34"/>
      <c r="C16" s="34"/>
      <c r="D16" s="39">
        <f t="shared" si="0"/>
        <v>0</v>
      </c>
      <c r="E16" s="46"/>
      <c r="F16" s="46"/>
    </row>
    <row r="17" spans="1:8" s="1" customFormat="1" ht="14.4" x14ac:dyDescent="0.3">
      <c r="B17" s="34"/>
      <c r="C17" s="34"/>
      <c r="D17" s="39">
        <f t="shared" si="0"/>
        <v>0</v>
      </c>
      <c r="E17" s="46"/>
      <c r="F17" s="46"/>
    </row>
    <row r="18" spans="1:8" s="1" customFormat="1" ht="14.4" x14ac:dyDescent="0.3">
      <c r="B18" s="34"/>
      <c r="C18" s="34"/>
      <c r="D18" s="39">
        <f t="shared" si="0"/>
        <v>0</v>
      </c>
      <c r="E18" s="46"/>
      <c r="F18" s="46"/>
    </row>
    <row r="19" spans="1:8" s="1" customFormat="1" ht="14.4" x14ac:dyDescent="0.3">
      <c r="B19" s="34"/>
      <c r="C19" s="34"/>
      <c r="D19" s="39">
        <f t="shared" si="0"/>
        <v>0</v>
      </c>
      <c r="E19" s="46"/>
      <c r="F19" s="46"/>
    </row>
    <row r="20" spans="1:8" s="1" customFormat="1" ht="14.4" x14ac:dyDescent="0.3">
      <c r="B20" s="34"/>
      <c r="C20" s="34"/>
      <c r="D20" s="39">
        <f t="shared" si="0"/>
        <v>0</v>
      </c>
      <c r="E20" s="46"/>
      <c r="F20" s="46"/>
    </row>
    <row r="21" spans="1:8" s="1" customFormat="1" ht="14.4" x14ac:dyDescent="0.3">
      <c r="B21" s="34"/>
      <c r="C21" s="34"/>
      <c r="D21" s="39">
        <f t="shared" si="0"/>
        <v>0</v>
      </c>
      <c r="E21" s="46"/>
      <c r="F21" s="46"/>
    </row>
    <row r="22" spans="1:8" s="1" customFormat="1" ht="14.4" x14ac:dyDescent="0.3">
      <c r="B22" s="34"/>
      <c r="C22" s="34"/>
      <c r="D22" s="39">
        <f t="shared" si="0"/>
        <v>0</v>
      </c>
      <c r="E22" s="46"/>
      <c r="F22" s="46"/>
    </row>
    <row r="23" spans="1:8" s="1" customFormat="1" ht="14.4" x14ac:dyDescent="0.3">
      <c r="B23" s="34"/>
      <c r="C23" s="34"/>
      <c r="D23" s="39">
        <f t="shared" si="0"/>
        <v>0</v>
      </c>
      <c r="E23" s="46"/>
      <c r="F23" s="46"/>
    </row>
    <row r="24" spans="1:8" s="1" customFormat="1" ht="14.4" x14ac:dyDescent="0.3">
      <c r="B24" s="34"/>
      <c r="C24" s="34"/>
      <c r="D24" s="39">
        <f t="shared" si="0"/>
        <v>0</v>
      </c>
      <c r="E24" s="46"/>
      <c r="F24" s="46"/>
    </row>
    <row r="25" spans="1:8" s="1" customFormat="1" ht="14.4" x14ac:dyDescent="0.3">
      <c r="B25" s="34"/>
      <c r="C25" s="34"/>
      <c r="D25" s="39">
        <f t="shared" si="0"/>
        <v>0</v>
      </c>
      <c r="E25" s="46"/>
      <c r="F25" s="46"/>
    </row>
    <row r="26" spans="1:8" s="1" customFormat="1" ht="14.4" x14ac:dyDescent="0.3">
      <c r="B26" s="34"/>
      <c r="C26" s="34"/>
      <c r="D26" s="39">
        <f t="shared" si="0"/>
        <v>0</v>
      </c>
      <c r="E26" s="46"/>
      <c r="F26" s="46"/>
    </row>
    <row r="27" spans="1:8" ht="14.4" x14ac:dyDescent="0.3">
      <c r="A27" s="40" t="s">
        <v>38</v>
      </c>
      <c r="B27" s="41">
        <f>SUM(B12:B26)</f>
        <v>0</v>
      </c>
      <c r="C27" s="41">
        <f>SUM(C12:C26)</f>
        <v>0</v>
      </c>
      <c r="D27" s="41">
        <f>SUM(D12:D26)</f>
        <v>0</v>
      </c>
      <c r="E27" s="46"/>
      <c r="F27" s="46"/>
      <c r="G27" s="42"/>
    </row>
    <row r="28" spans="1:8" ht="14.4" x14ac:dyDescent="0.3">
      <c r="H28" s="43"/>
    </row>
    <row r="29" spans="1:8" ht="14.4" x14ac:dyDescent="0.3">
      <c r="F29" s="42"/>
    </row>
    <row r="30" spans="1:8" ht="14.4" x14ac:dyDescent="0.3">
      <c r="A30" s="44" t="s">
        <v>39</v>
      </c>
    </row>
  </sheetData>
  <mergeCells count="17">
    <mergeCell ref="E23:F23"/>
    <mergeCell ref="E24:F24"/>
    <mergeCell ref="E25:F25"/>
    <mergeCell ref="E26:F26"/>
    <mergeCell ref="E27:F27"/>
    <mergeCell ref="E17:F17"/>
    <mergeCell ref="E18:F18"/>
    <mergeCell ref="E19:F19"/>
    <mergeCell ref="E20:F20"/>
    <mergeCell ref="E21:F21"/>
    <mergeCell ref="E22:F22"/>
    <mergeCell ref="E11:F11"/>
    <mergeCell ref="E12:F12"/>
    <mergeCell ref="E13:F13"/>
    <mergeCell ref="E14:F14"/>
    <mergeCell ref="E15:F15"/>
    <mergeCell ref="E16:F16"/>
  </mergeCells>
  <pageMargins left="0.70000000000000007" right="0.70000000000000007" top="1.1437007874015752" bottom="1.1437007874015752" header="0.75000000000000011" footer="0.75000000000000011"/>
  <pageSetup paperSize="0" orientation="portrait" horizontalDpi="0" verticalDpi="0" copies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6CC6C-607E-48B2-944B-3A27D2AF4EDB}">
  <sheetPr>
    <pageSetUpPr fitToPage="1"/>
  </sheetPr>
  <dimension ref="A1:AMJ32"/>
  <sheetViews>
    <sheetView workbookViewId="0"/>
  </sheetViews>
  <sheetFormatPr defaultRowHeight="14.1" x14ac:dyDescent="0.3"/>
  <cols>
    <col min="1" max="1" width="6.3984375" style="1" customWidth="1"/>
    <col min="2" max="2" width="10.5" style="1" customWidth="1"/>
    <col min="3" max="3" width="10" style="1" customWidth="1"/>
    <col min="4" max="4" width="9.69921875" style="1" customWidth="1"/>
    <col min="5" max="5" width="9.19921875" style="1" customWidth="1"/>
    <col min="6" max="6" width="65.796875" style="1" customWidth="1"/>
    <col min="7" max="7" width="18.8984375" style="1" customWidth="1"/>
    <col min="8" max="1024" width="8.09765625" style="1" customWidth="1"/>
    <col min="1025" max="1025" width="8.796875" customWidth="1"/>
  </cols>
  <sheetData>
    <row r="1" spans="1:8" ht="14.4" x14ac:dyDescent="0.3">
      <c r="B1" s="31" t="s">
        <v>49</v>
      </c>
    </row>
    <row r="2" spans="1:8" ht="14.4" x14ac:dyDescent="0.3"/>
    <row r="3" spans="1:8" ht="14.4" x14ac:dyDescent="0.3">
      <c r="B3" s="32"/>
    </row>
    <row r="4" spans="1:8" ht="14.4" x14ac:dyDescent="0.3">
      <c r="B4" s="1">
        <v>2025</v>
      </c>
      <c r="C4" s="33">
        <f>Accounting_Statement!C12</f>
        <v>6015</v>
      </c>
      <c r="D4" s="1">
        <v>2026</v>
      </c>
      <c r="E4" s="33">
        <f>Accounting_Statement!D12</f>
        <v>6575.8</v>
      </c>
    </row>
    <row r="5" spans="1:8" ht="14.4" x14ac:dyDescent="0.3"/>
    <row r="6" spans="1:8" ht="14.4" x14ac:dyDescent="0.3">
      <c r="D6" s="1" t="s">
        <v>31</v>
      </c>
      <c r="E6" s="34">
        <f>E4-C4</f>
        <v>560.80000000000018</v>
      </c>
    </row>
    <row r="7" spans="1:8" ht="14.4" x14ac:dyDescent="0.3">
      <c r="D7" s="1" t="s">
        <v>32</v>
      </c>
      <c r="E7" s="35">
        <f>IF(AND(C4=0,E4=0),0,IF(C4=0,1,IF(E4=0,-1,(E4-C4)/C4)))</f>
        <v>9.3233582709891974E-2</v>
      </c>
      <c r="F7" s="1" t="str">
        <f>IF(E7&lt;-0.15,"yes explain",IF(E7&gt;0.15,"Yes explain","No explanation required"))</f>
        <v>No explanation required</v>
      </c>
    </row>
    <row r="8" spans="1:8" ht="14.4" x14ac:dyDescent="0.3"/>
    <row r="9" spans="1:8" ht="14.4" x14ac:dyDescent="0.3">
      <c r="B9" s="32" t="s">
        <v>33</v>
      </c>
    </row>
    <row r="10" spans="1:8" ht="15" x14ac:dyDescent="0.35">
      <c r="B10" s="52" t="s">
        <v>50</v>
      </c>
    </row>
    <row r="11" spans="1:8" ht="14.4" x14ac:dyDescent="0.3">
      <c r="B11" s="47" t="s">
        <v>42</v>
      </c>
    </row>
    <row r="12" spans="1:8" ht="14.4" x14ac:dyDescent="0.3">
      <c r="B12" s="32"/>
    </row>
    <row r="13" spans="1:8" s="36" customFormat="1" ht="26.25" customHeight="1" x14ac:dyDescent="0.3">
      <c r="B13" s="37"/>
      <c r="C13" s="37"/>
      <c r="D13" s="38" t="s">
        <v>31</v>
      </c>
      <c r="E13" s="45" t="s">
        <v>36</v>
      </c>
      <c r="F13" s="45"/>
      <c r="G13" s="45" t="s">
        <v>51</v>
      </c>
      <c r="H13" s="45"/>
    </row>
    <row r="14" spans="1:8" s="50" customFormat="1" ht="14.4" x14ac:dyDescent="0.3">
      <c r="A14" s="48"/>
      <c r="B14" s="39"/>
      <c r="C14" s="39"/>
      <c r="D14" s="49"/>
      <c r="E14" s="46"/>
      <c r="F14" s="46"/>
      <c r="G14" s="48"/>
    </row>
    <row r="15" spans="1:8" s="1" customFormat="1" ht="14.4" x14ac:dyDescent="0.3">
      <c r="B15" s="34"/>
      <c r="C15" s="34"/>
      <c r="D15" s="49"/>
      <c r="E15" s="46"/>
      <c r="F15" s="46"/>
    </row>
    <row r="16" spans="1:8" s="1" customFormat="1" ht="14.4" x14ac:dyDescent="0.3">
      <c r="B16" s="34"/>
      <c r="C16" s="34"/>
      <c r="D16" s="49"/>
      <c r="E16" s="46"/>
      <c r="F16" s="46"/>
    </row>
    <row r="17" spans="1:8" s="1" customFormat="1" ht="14.4" x14ac:dyDescent="0.3">
      <c r="B17" s="34"/>
      <c r="C17" s="34"/>
      <c r="D17" s="49">
        <f t="shared" ref="D17:D28" si="0">C17-B17</f>
        <v>0</v>
      </c>
      <c r="E17" s="46"/>
      <c r="F17" s="46"/>
    </row>
    <row r="18" spans="1:8" s="1" customFormat="1" ht="14.4" x14ac:dyDescent="0.3">
      <c r="B18" s="34"/>
      <c r="C18" s="34"/>
      <c r="D18" s="49">
        <f t="shared" si="0"/>
        <v>0</v>
      </c>
      <c r="E18" s="46"/>
      <c r="F18" s="46"/>
    </row>
    <row r="19" spans="1:8" s="1" customFormat="1" ht="14.4" x14ac:dyDescent="0.3">
      <c r="B19" s="34"/>
      <c r="C19" s="34"/>
      <c r="D19" s="49">
        <f t="shared" si="0"/>
        <v>0</v>
      </c>
      <c r="E19" s="46"/>
      <c r="F19" s="46"/>
    </row>
    <row r="20" spans="1:8" s="1" customFormat="1" ht="14.4" x14ac:dyDescent="0.3">
      <c r="B20" s="34"/>
      <c r="C20" s="34"/>
      <c r="D20" s="49">
        <f t="shared" si="0"/>
        <v>0</v>
      </c>
      <c r="E20" s="46"/>
      <c r="F20" s="46"/>
    </row>
    <row r="21" spans="1:8" s="1" customFormat="1" ht="14.4" x14ac:dyDescent="0.3">
      <c r="B21" s="34"/>
      <c r="C21" s="34"/>
      <c r="D21" s="49">
        <f t="shared" si="0"/>
        <v>0</v>
      </c>
      <c r="E21" s="46"/>
      <c r="F21" s="46"/>
    </row>
    <row r="22" spans="1:8" s="1" customFormat="1" ht="14.4" x14ac:dyDescent="0.3">
      <c r="B22" s="34"/>
      <c r="C22" s="34"/>
      <c r="D22" s="49">
        <f t="shared" si="0"/>
        <v>0</v>
      </c>
      <c r="E22" s="46"/>
      <c r="F22" s="46"/>
    </row>
    <row r="23" spans="1:8" s="1" customFormat="1" ht="14.4" x14ac:dyDescent="0.3">
      <c r="B23" s="34"/>
      <c r="C23" s="34"/>
      <c r="D23" s="49">
        <f t="shared" si="0"/>
        <v>0</v>
      </c>
      <c r="E23" s="46"/>
      <c r="F23" s="46"/>
    </row>
    <row r="24" spans="1:8" s="1" customFormat="1" ht="14.4" x14ac:dyDescent="0.3">
      <c r="B24" s="34"/>
      <c r="C24" s="34"/>
      <c r="D24" s="49">
        <f t="shared" si="0"/>
        <v>0</v>
      </c>
      <c r="E24" s="46"/>
      <c r="F24" s="46"/>
    </row>
    <row r="25" spans="1:8" s="1" customFormat="1" ht="14.4" x14ac:dyDescent="0.3">
      <c r="B25" s="34"/>
      <c r="C25" s="34"/>
      <c r="D25" s="49">
        <f t="shared" si="0"/>
        <v>0</v>
      </c>
      <c r="E25" s="46"/>
      <c r="F25" s="46"/>
    </row>
    <row r="26" spans="1:8" s="1" customFormat="1" ht="14.4" x14ac:dyDescent="0.3">
      <c r="B26" s="34"/>
      <c r="C26" s="34"/>
      <c r="D26" s="49">
        <f t="shared" si="0"/>
        <v>0</v>
      </c>
      <c r="E26" s="46"/>
      <c r="F26" s="46"/>
    </row>
    <row r="27" spans="1:8" s="1" customFormat="1" ht="14.4" x14ac:dyDescent="0.3">
      <c r="B27" s="34"/>
      <c r="C27" s="34"/>
      <c r="D27" s="49">
        <f t="shared" si="0"/>
        <v>0</v>
      </c>
      <c r="E27" s="46"/>
      <c r="F27" s="46"/>
    </row>
    <row r="28" spans="1:8" s="1" customFormat="1" ht="14.4" x14ac:dyDescent="0.3">
      <c r="B28" s="34"/>
      <c r="C28" s="34"/>
      <c r="D28" s="49">
        <f t="shared" si="0"/>
        <v>0</v>
      </c>
      <c r="E28" s="46"/>
      <c r="F28" s="46"/>
    </row>
    <row r="29" spans="1:8" ht="14.4" x14ac:dyDescent="0.3">
      <c r="A29" s="40" t="s">
        <v>38</v>
      </c>
      <c r="B29" s="41">
        <f>SUM(B14:B28)</f>
        <v>0</v>
      </c>
      <c r="C29" s="41">
        <f>SUM(C14:C28)</f>
        <v>0</v>
      </c>
      <c r="D29" s="51">
        <f>SUM(D14:D28)</f>
        <v>0</v>
      </c>
      <c r="E29" s="46"/>
      <c r="F29" s="46"/>
      <c r="G29" s="42"/>
    </row>
    <row r="30" spans="1:8" ht="14.4" x14ac:dyDescent="0.3">
      <c r="H30" s="43"/>
    </row>
    <row r="31" spans="1:8" ht="14.4" x14ac:dyDescent="0.3">
      <c r="F31" s="42"/>
    </row>
    <row r="32" spans="1:8" ht="14.4" x14ac:dyDescent="0.3">
      <c r="A32" s="44" t="s">
        <v>39</v>
      </c>
    </row>
  </sheetData>
  <mergeCells count="18">
    <mergeCell ref="E24:F24"/>
    <mergeCell ref="E25:F25"/>
    <mergeCell ref="E26:F26"/>
    <mergeCell ref="E27:F27"/>
    <mergeCell ref="E28:F28"/>
    <mergeCell ref="E29:F29"/>
    <mergeCell ref="E18:F18"/>
    <mergeCell ref="E19:F19"/>
    <mergeCell ref="E20:F20"/>
    <mergeCell ref="E21:F21"/>
    <mergeCell ref="E22:F22"/>
    <mergeCell ref="E23:F23"/>
    <mergeCell ref="E13:F13"/>
    <mergeCell ref="G13:H13"/>
    <mergeCell ref="E14:F14"/>
    <mergeCell ref="E15:F15"/>
    <mergeCell ref="E16:F16"/>
    <mergeCell ref="E17:F17"/>
  </mergeCells>
  <pageMargins left="0.70000000000000007" right="0.70000000000000007" top="1.1437007874015752" bottom="1.1437007874015752" header="0.75000000000000011" footer="0.75000000000000011"/>
  <pageSetup paperSize="0" orientation="portrait" horizontalDpi="0" verticalDpi="0" copies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359BB-78D9-45B9-8EDB-45DA658B14DE}">
  <sheetPr>
    <pageSetUpPr fitToPage="1"/>
  </sheetPr>
  <dimension ref="A1:AMJ22"/>
  <sheetViews>
    <sheetView workbookViewId="0"/>
  </sheetViews>
  <sheetFormatPr defaultRowHeight="14.1" x14ac:dyDescent="0.3"/>
  <cols>
    <col min="1" max="1" width="6.3984375" style="53" customWidth="1"/>
    <col min="2" max="2" width="10.5" style="53" customWidth="1"/>
    <col min="3" max="3" width="10" style="53" customWidth="1"/>
    <col min="4" max="4" width="9.69921875" style="53" customWidth="1"/>
    <col min="5" max="5" width="9.19921875" style="53" customWidth="1"/>
    <col min="6" max="6" width="11.69921875" style="53" customWidth="1"/>
    <col min="7" max="1024" width="8.5" style="53" customWidth="1"/>
    <col min="1025" max="1025" width="8.796875" customWidth="1"/>
  </cols>
  <sheetData>
    <row r="1" spans="2:7" ht="14.4" x14ac:dyDescent="0.3">
      <c r="B1" s="54" t="s">
        <v>52</v>
      </c>
    </row>
    <row r="2" spans="2:7" ht="14.4" x14ac:dyDescent="0.3"/>
    <row r="3" spans="2:7" ht="14.4" x14ac:dyDescent="0.3">
      <c r="B3" s="55"/>
    </row>
    <row r="4" spans="2:7" ht="14.4" x14ac:dyDescent="0.3">
      <c r="B4" s="53" t="s">
        <v>53</v>
      </c>
      <c r="C4" s="56">
        <f>Accounting_Statement!D13</f>
        <v>11962.58</v>
      </c>
      <c r="D4" s="53" t="s">
        <v>54</v>
      </c>
      <c r="E4" s="56">
        <f>Accounting_Statement!D8</f>
        <v>15000</v>
      </c>
    </row>
    <row r="5" spans="2:7" ht="14.4" x14ac:dyDescent="0.3"/>
    <row r="6" spans="2:7" ht="14.4" x14ac:dyDescent="0.3">
      <c r="D6" s="57"/>
    </row>
    <row r="7" spans="2:7" ht="14.4" x14ac:dyDescent="0.3">
      <c r="E7" s="58"/>
    </row>
    <row r="8" spans="2:7" ht="14.4" x14ac:dyDescent="0.3">
      <c r="E8" s="55" t="s">
        <v>55</v>
      </c>
      <c r="F8" s="55" t="s">
        <v>55</v>
      </c>
      <c r="G8" s="55" t="s">
        <v>55</v>
      </c>
    </row>
    <row r="9" spans="2:7" ht="14.4" x14ac:dyDescent="0.3">
      <c r="B9" s="55" t="s">
        <v>56</v>
      </c>
    </row>
    <row r="10" spans="2:7" ht="14.4" x14ac:dyDescent="0.3">
      <c r="C10" s="59" t="s">
        <v>57</v>
      </c>
      <c r="E10" s="59"/>
    </row>
    <row r="11" spans="2:7" ht="14.4" x14ac:dyDescent="0.3">
      <c r="C11" s="59" t="s">
        <v>58</v>
      </c>
      <c r="E11" s="59"/>
    </row>
    <row r="12" spans="2:7" ht="14.4" x14ac:dyDescent="0.3">
      <c r="C12" s="59" t="s">
        <v>59</v>
      </c>
      <c r="E12" s="59"/>
    </row>
    <row r="13" spans="2:7" ht="14.4" x14ac:dyDescent="0.3">
      <c r="C13" s="59" t="s">
        <v>60</v>
      </c>
      <c r="E13" s="59"/>
    </row>
    <row r="14" spans="2:7" ht="14.4" x14ac:dyDescent="0.3">
      <c r="C14" s="59" t="s">
        <v>61</v>
      </c>
      <c r="E14" s="59"/>
    </row>
    <row r="15" spans="2:7" ht="14.4" x14ac:dyDescent="0.3">
      <c r="C15" s="59" t="s">
        <v>62</v>
      </c>
      <c r="E15" s="59"/>
    </row>
    <row r="16" spans="2:7" ht="14.4" x14ac:dyDescent="0.3">
      <c r="C16" s="59" t="s">
        <v>63</v>
      </c>
      <c r="E16" s="59"/>
    </row>
    <row r="17" spans="2:7" ht="14.4" x14ac:dyDescent="0.3">
      <c r="F17" s="60">
        <f>SUM(E10:E16)</f>
        <v>0</v>
      </c>
    </row>
    <row r="18" spans="2:7" ht="14.4" x14ac:dyDescent="0.3"/>
    <row r="19" spans="2:7" ht="14.4" x14ac:dyDescent="0.3">
      <c r="B19" s="55" t="s">
        <v>64</v>
      </c>
      <c r="E19" s="59">
        <v>11963</v>
      </c>
    </row>
    <row r="20" spans="2:7" ht="14.4" x14ac:dyDescent="0.3">
      <c r="F20" s="60">
        <f>E19</f>
        <v>11963</v>
      </c>
    </row>
    <row r="21" spans="2:7" ht="15" thickBot="1" x14ac:dyDescent="0.35">
      <c r="B21" s="55" t="s">
        <v>65</v>
      </c>
      <c r="G21" s="61">
        <f>F17+F20</f>
        <v>11963</v>
      </c>
    </row>
    <row r="22" spans="2:7" ht="15" thickTop="1" x14ac:dyDescent="0.3"/>
  </sheetData>
  <pageMargins left="0.70000000000000007" right="0.70000000000000007" top="1.1437007874015752" bottom="1.1437007874015752" header="0.75000000000000011" footer="0.75000000000000011"/>
  <pageSetup paperSize="0" orientation="portrait" horizontalDpi="0" verticalDpi="0" copies="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23523-184A-4C27-B2AF-6594F7D2BA7C}">
  <sheetPr>
    <pageSetUpPr fitToPage="1"/>
  </sheetPr>
  <dimension ref="A1:AMJ40"/>
  <sheetViews>
    <sheetView workbookViewId="0"/>
  </sheetViews>
  <sheetFormatPr defaultRowHeight="14.1" x14ac:dyDescent="0.3"/>
  <cols>
    <col min="1" max="1" width="6.3984375" style="1" customWidth="1"/>
    <col min="2" max="2" width="10.5" style="1" customWidth="1"/>
    <col min="3" max="3" width="10" style="1" customWidth="1"/>
    <col min="4" max="4" width="9.69921875" style="1" customWidth="1"/>
    <col min="5" max="5" width="9.19921875" style="1" customWidth="1"/>
    <col min="6" max="6" width="65.796875" style="1" customWidth="1"/>
    <col min="7" max="7" width="20.5" style="1" customWidth="1"/>
    <col min="8" max="8" width="12.796875" style="1" customWidth="1"/>
    <col min="9" max="1024" width="8.09765625" style="1" customWidth="1"/>
    <col min="1025" max="1025" width="8.796875" customWidth="1"/>
  </cols>
  <sheetData>
    <row r="1" spans="1:8" ht="14.4" x14ac:dyDescent="0.3">
      <c r="B1" s="31" t="s">
        <v>66</v>
      </c>
    </row>
    <row r="2" spans="1:8" ht="14.4" x14ac:dyDescent="0.3"/>
    <row r="3" spans="1:8" ht="14.4" x14ac:dyDescent="0.3">
      <c r="B3" s="32"/>
    </row>
    <row r="4" spans="1:8" ht="14.4" x14ac:dyDescent="0.3">
      <c r="B4" s="1">
        <v>2025</v>
      </c>
      <c r="C4" s="33">
        <f>Accounting_Statement!C16</f>
        <v>121871</v>
      </c>
      <c r="D4" s="1">
        <v>2026</v>
      </c>
      <c r="E4" s="33">
        <f>Accounting_Statement!D16</f>
        <v>121871</v>
      </c>
    </row>
    <row r="5" spans="1:8" ht="14.4" x14ac:dyDescent="0.3"/>
    <row r="6" spans="1:8" ht="14.4" x14ac:dyDescent="0.3">
      <c r="D6" s="1" t="s">
        <v>31</v>
      </c>
      <c r="E6" s="34">
        <f>E4-C4</f>
        <v>0</v>
      </c>
    </row>
    <row r="7" spans="1:8" ht="14.4" x14ac:dyDescent="0.3">
      <c r="D7" s="1" t="s">
        <v>32</v>
      </c>
      <c r="E7" s="35">
        <f>IF(AND(C4=0,E4=0),0,IF(C4=0,1,IF(E4=0,-1,(E4-C4)/C4)))</f>
        <v>0</v>
      </c>
      <c r="F7" s="1" t="str">
        <f>IF(E7&lt;-0.15,"yes explain",IF(E7&gt;0.15,"Yes explain","No explanation required - unless there is a capital payment or receipt in excess of 15% of fixed assets"))</f>
        <v>No explanation required - unless there is a capital payment or receipt in excess of 15% of fixed assets</v>
      </c>
    </row>
    <row r="8" spans="1:8" ht="14.4" x14ac:dyDescent="0.3"/>
    <row r="9" spans="1:8" ht="14.4" x14ac:dyDescent="0.3">
      <c r="B9" s="32" t="s">
        <v>33</v>
      </c>
    </row>
    <row r="10" spans="1:8" ht="15" x14ac:dyDescent="0.35">
      <c r="B10" s="62" t="s">
        <v>67</v>
      </c>
    </row>
    <row r="11" spans="1:8" ht="15" x14ac:dyDescent="0.35">
      <c r="B11" s="52" t="s">
        <v>68</v>
      </c>
    </row>
    <row r="12" spans="1:8" s="36" customFormat="1" ht="26.25" customHeight="1" x14ac:dyDescent="0.3">
      <c r="B12" s="37"/>
      <c r="C12" s="37"/>
      <c r="D12" s="38" t="s">
        <v>31</v>
      </c>
      <c r="E12" s="45" t="s">
        <v>36</v>
      </c>
      <c r="F12" s="45"/>
      <c r="G12" s="63" t="s">
        <v>69</v>
      </c>
      <c r="H12" s="64" t="s">
        <v>70</v>
      </c>
    </row>
    <row r="13" spans="1:8" s="50" customFormat="1" ht="14.4" x14ac:dyDescent="0.3">
      <c r="A13" s="48"/>
      <c r="B13" s="39"/>
      <c r="C13" s="39"/>
      <c r="D13" s="39">
        <f t="shared" ref="D13:D27" si="0">C13-B13</f>
        <v>0</v>
      </c>
      <c r="E13" s="46"/>
      <c r="F13" s="46"/>
      <c r="G13" s="48"/>
    </row>
    <row r="14" spans="1:8" s="1" customFormat="1" ht="14.4" x14ac:dyDescent="0.3">
      <c r="B14" s="34"/>
      <c r="C14" s="34"/>
      <c r="D14" s="39">
        <f t="shared" si="0"/>
        <v>0</v>
      </c>
      <c r="E14" s="46"/>
      <c r="F14" s="46"/>
    </row>
    <row r="15" spans="1:8" s="1" customFormat="1" ht="14.4" x14ac:dyDescent="0.3">
      <c r="B15" s="34"/>
      <c r="C15" s="34"/>
      <c r="D15" s="39">
        <f t="shared" si="0"/>
        <v>0</v>
      </c>
      <c r="E15" s="46"/>
      <c r="F15" s="46"/>
    </row>
    <row r="16" spans="1:8" s="1" customFormat="1" ht="14.4" x14ac:dyDescent="0.3">
      <c r="B16" s="34"/>
      <c r="C16" s="34"/>
      <c r="D16" s="39">
        <f t="shared" si="0"/>
        <v>0</v>
      </c>
      <c r="E16" s="46"/>
      <c r="F16" s="46"/>
    </row>
    <row r="17" spans="1:12" s="1" customFormat="1" ht="14.4" x14ac:dyDescent="0.3">
      <c r="B17" s="34"/>
      <c r="C17" s="34"/>
      <c r="D17" s="39">
        <f t="shared" si="0"/>
        <v>0</v>
      </c>
      <c r="E17" s="46"/>
      <c r="F17" s="46"/>
    </row>
    <row r="18" spans="1:12" s="1" customFormat="1" ht="14.4" x14ac:dyDescent="0.3">
      <c r="B18" s="34"/>
      <c r="C18" s="34"/>
      <c r="D18" s="39">
        <f t="shared" si="0"/>
        <v>0</v>
      </c>
      <c r="E18" s="46"/>
      <c r="F18" s="46"/>
      <c r="L18" s="65"/>
    </row>
    <row r="19" spans="1:12" s="1" customFormat="1" ht="14.4" x14ac:dyDescent="0.3">
      <c r="B19" s="34"/>
      <c r="C19" s="34"/>
      <c r="D19" s="39">
        <f t="shared" si="0"/>
        <v>0</v>
      </c>
      <c r="E19" s="46"/>
      <c r="F19" s="46"/>
    </row>
    <row r="20" spans="1:12" s="1" customFormat="1" ht="14.4" x14ac:dyDescent="0.3">
      <c r="B20" s="34"/>
      <c r="C20" s="34"/>
      <c r="D20" s="39">
        <f t="shared" si="0"/>
        <v>0</v>
      </c>
      <c r="E20" s="46"/>
      <c r="F20" s="46"/>
    </row>
    <row r="21" spans="1:12" s="1" customFormat="1" ht="14.4" x14ac:dyDescent="0.3">
      <c r="B21" s="34"/>
      <c r="C21" s="34"/>
      <c r="D21" s="39">
        <f t="shared" si="0"/>
        <v>0</v>
      </c>
      <c r="E21" s="46"/>
      <c r="F21" s="46"/>
    </row>
    <row r="22" spans="1:12" s="1" customFormat="1" ht="14.4" x14ac:dyDescent="0.3">
      <c r="B22" s="34"/>
      <c r="C22" s="34"/>
      <c r="D22" s="39">
        <f t="shared" si="0"/>
        <v>0</v>
      </c>
      <c r="E22" s="46"/>
      <c r="F22" s="46"/>
    </row>
    <row r="23" spans="1:12" s="1" customFormat="1" ht="14.4" x14ac:dyDescent="0.3">
      <c r="B23" s="34"/>
      <c r="C23" s="34"/>
      <c r="D23" s="39">
        <f t="shared" si="0"/>
        <v>0</v>
      </c>
      <c r="E23" s="46"/>
      <c r="F23" s="46"/>
    </row>
    <row r="24" spans="1:12" s="1" customFormat="1" ht="14.4" x14ac:dyDescent="0.3">
      <c r="B24" s="34"/>
      <c r="C24" s="34"/>
      <c r="D24" s="39">
        <f t="shared" si="0"/>
        <v>0</v>
      </c>
      <c r="E24" s="46"/>
      <c r="F24" s="46"/>
    </row>
    <row r="25" spans="1:12" s="1" customFormat="1" ht="14.4" x14ac:dyDescent="0.3">
      <c r="B25" s="34"/>
      <c r="C25" s="34"/>
      <c r="D25" s="39">
        <f t="shared" si="0"/>
        <v>0</v>
      </c>
      <c r="E25" s="46"/>
      <c r="F25" s="46"/>
    </row>
    <row r="26" spans="1:12" s="1" customFormat="1" ht="14.4" x14ac:dyDescent="0.3">
      <c r="B26" s="34"/>
      <c r="C26" s="34"/>
      <c r="D26" s="39">
        <f t="shared" si="0"/>
        <v>0</v>
      </c>
      <c r="E26" s="46"/>
      <c r="F26" s="46"/>
    </row>
    <row r="27" spans="1:12" s="1" customFormat="1" ht="14.4" x14ac:dyDescent="0.3">
      <c r="B27" s="34"/>
      <c r="C27" s="34"/>
      <c r="D27" s="39">
        <f t="shared" si="0"/>
        <v>0</v>
      </c>
      <c r="E27" s="46"/>
      <c r="F27" s="46"/>
    </row>
    <row r="28" spans="1:12" ht="14.4" x14ac:dyDescent="0.3">
      <c r="A28" s="40" t="s">
        <v>38</v>
      </c>
      <c r="B28" s="41">
        <f>SUM(B13:B27)</f>
        <v>0</v>
      </c>
      <c r="C28" s="41">
        <f>SUM(C13:C27)</f>
        <v>0</v>
      </c>
      <c r="D28" s="41">
        <f>SUM(D13:D27)</f>
        <v>0</v>
      </c>
      <c r="E28" s="46"/>
      <c r="F28" s="46"/>
      <c r="G28" s="42"/>
    </row>
    <row r="29" spans="1:12" ht="14.4" x14ac:dyDescent="0.3">
      <c r="H29" s="43"/>
    </row>
    <row r="30" spans="1:12" ht="14.4" x14ac:dyDescent="0.3">
      <c r="A30" s="44" t="s">
        <v>39</v>
      </c>
      <c r="F30" s="42"/>
    </row>
    <row r="31" spans="1:12" ht="14.4" x14ac:dyDescent="0.3"/>
    <row r="32" spans="1:12" ht="15" x14ac:dyDescent="0.35">
      <c r="B32" s="52" t="s">
        <v>71</v>
      </c>
    </row>
    <row r="33" spans="1:8" ht="14.4" x14ac:dyDescent="0.3">
      <c r="B33" s="1" t="s">
        <v>72</v>
      </c>
    </row>
    <row r="34" spans="1:8" ht="14.4" x14ac:dyDescent="0.3">
      <c r="B34" s="1">
        <v>2025</v>
      </c>
      <c r="C34" s="33">
        <f>Accounting_Statement!C45</f>
        <v>0</v>
      </c>
      <c r="D34" s="1">
        <v>2026</v>
      </c>
      <c r="E34" s="33">
        <f>Accounting_Statement!D45</f>
        <v>0</v>
      </c>
    </row>
    <row r="35" spans="1:8" ht="14.4" x14ac:dyDescent="0.3"/>
    <row r="36" spans="1:8" ht="30" customHeight="1" x14ac:dyDescent="0.3">
      <c r="A36" s="36"/>
      <c r="B36" s="37"/>
      <c r="C36" s="37"/>
      <c r="D36" s="38" t="s">
        <v>31</v>
      </c>
      <c r="E36" s="45" t="s">
        <v>36</v>
      </c>
      <c r="F36" s="45"/>
      <c r="G36" s="63" t="s">
        <v>69</v>
      </c>
      <c r="H36" s="64" t="s">
        <v>70</v>
      </c>
    </row>
    <row r="37" spans="1:8" ht="14.4" x14ac:dyDescent="0.3">
      <c r="A37" s="48"/>
      <c r="B37" s="39"/>
      <c r="C37" s="39"/>
      <c r="D37" s="39">
        <f>C37-B37</f>
        <v>0</v>
      </c>
      <c r="E37" s="46"/>
      <c r="F37" s="46"/>
      <c r="G37" s="48"/>
      <c r="H37" s="50"/>
    </row>
    <row r="38" spans="1:8" ht="14.4" x14ac:dyDescent="0.3">
      <c r="B38" s="34"/>
      <c r="C38" s="34"/>
      <c r="D38" s="39">
        <f>C38-B38</f>
        <v>0</v>
      </c>
      <c r="E38" s="46"/>
      <c r="F38" s="46"/>
    </row>
    <row r="39" spans="1:8" ht="14.4" x14ac:dyDescent="0.3">
      <c r="B39" s="34"/>
      <c r="C39" s="34"/>
      <c r="D39" s="39">
        <f>C39-B39</f>
        <v>0</v>
      </c>
      <c r="E39" s="46"/>
      <c r="F39" s="46"/>
    </row>
    <row r="40" spans="1:8" ht="14.4" x14ac:dyDescent="0.3">
      <c r="A40" s="40" t="s">
        <v>38</v>
      </c>
      <c r="B40" s="41">
        <f>SUM(B37:B39)</f>
        <v>0</v>
      </c>
      <c r="C40" s="41">
        <f>SUM(C37:C39)</f>
        <v>0</v>
      </c>
      <c r="D40" s="41">
        <f>SUM(D37:D39)</f>
        <v>0</v>
      </c>
      <c r="E40" s="46"/>
      <c r="F40" s="46"/>
      <c r="G40" s="42"/>
    </row>
  </sheetData>
  <mergeCells count="22">
    <mergeCell ref="E37:F37"/>
    <mergeCell ref="E38:F38"/>
    <mergeCell ref="E39:F39"/>
    <mergeCell ref="E40:F40"/>
    <mergeCell ref="E24:F24"/>
    <mergeCell ref="E25:F25"/>
    <mergeCell ref="E26:F26"/>
    <mergeCell ref="E27:F27"/>
    <mergeCell ref="E28:F28"/>
    <mergeCell ref="E36:F36"/>
    <mergeCell ref="E18:F18"/>
    <mergeCell ref="E19:F19"/>
    <mergeCell ref="E20:F20"/>
    <mergeCell ref="E21:F21"/>
    <mergeCell ref="E22:F22"/>
    <mergeCell ref="E23:F23"/>
    <mergeCell ref="E12:F12"/>
    <mergeCell ref="E13:F13"/>
    <mergeCell ref="E14:F14"/>
    <mergeCell ref="E15:F15"/>
    <mergeCell ref="E16:F16"/>
    <mergeCell ref="E17:F17"/>
  </mergeCells>
  <pageMargins left="0.70000000000000007" right="0.70000000000000007" top="1.1437007874015752" bottom="1.1437007874015752" header="0.75000000000000011" footer="0.75000000000000011"/>
  <pageSetup paperSize="0" orientation="portrait" horizontalDpi="0" verticalDpi="0" copies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8EBAB-3BBE-4A0B-8E95-A82DE5ED6820}">
  <sheetPr>
    <pageSetUpPr fitToPage="1"/>
  </sheetPr>
  <dimension ref="A1:AMJ22"/>
  <sheetViews>
    <sheetView workbookViewId="0"/>
  </sheetViews>
  <sheetFormatPr defaultRowHeight="14.1" x14ac:dyDescent="0.3"/>
  <cols>
    <col min="1" max="1" width="6.3984375" style="1" customWidth="1"/>
    <col min="2" max="2" width="10.5" style="1" customWidth="1"/>
    <col min="3" max="3" width="10" style="1" customWidth="1"/>
    <col min="4" max="4" width="9.69921875" style="1" customWidth="1"/>
    <col min="5" max="5" width="9.19921875" style="1" customWidth="1"/>
    <col min="6" max="6" width="65.796875" style="1" customWidth="1"/>
    <col min="7" max="1024" width="8.09765625" style="1" customWidth="1"/>
    <col min="1025" max="1025" width="8.796875" customWidth="1"/>
  </cols>
  <sheetData>
    <row r="1" spans="1:7" ht="14.4" x14ac:dyDescent="0.3">
      <c r="B1" s="31" t="s">
        <v>73</v>
      </c>
    </row>
    <row r="2" spans="1:7" ht="14.4" x14ac:dyDescent="0.3"/>
    <row r="3" spans="1:7" ht="14.4" x14ac:dyDescent="0.3">
      <c r="B3" s="32"/>
    </row>
    <row r="4" spans="1:7" ht="14.4" x14ac:dyDescent="0.3">
      <c r="B4" s="1">
        <v>2025</v>
      </c>
      <c r="C4" s="33">
        <f>Accounting_Statement!C17</f>
        <v>0</v>
      </c>
      <c r="D4" s="1">
        <v>2026</v>
      </c>
      <c r="E4" s="33">
        <f>Accounting_Statement!D17</f>
        <v>0</v>
      </c>
    </row>
    <row r="5" spans="1:7" ht="14.4" x14ac:dyDescent="0.3"/>
    <row r="6" spans="1:7" ht="14.4" x14ac:dyDescent="0.3">
      <c r="D6" s="1" t="s">
        <v>31</v>
      </c>
      <c r="E6" s="34">
        <f>F4-C4</f>
        <v>0</v>
      </c>
    </row>
    <row r="7" spans="1:7" ht="14.4" x14ac:dyDescent="0.3">
      <c r="E7" s="35">
        <f>IF(AND(C4=0,E4=0),0,IF(C4=0,1,IF(E4=0,-1,(E4-C4)/C4)))</f>
        <v>0</v>
      </c>
      <c r="F7" s="1" t="str">
        <f>IF(D12&lt;-0.15,"yes explain",IF(D12&gt;0.15,"Yes explain","No explanation required"))</f>
        <v>No explanation required</v>
      </c>
    </row>
    <row r="8" spans="1:7" ht="14.4" x14ac:dyDescent="0.3"/>
    <row r="9" spans="1:7" ht="14.4" x14ac:dyDescent="0.3">
      <c r="B9" s="32" t="s">
        <v>33</v>
      </c>
    </row>
    <row r="10" spans="1:7" ht="15" x14ac:dyDescent="0.35">
      <c r="B10" s="52" t="s">
        <v>74</v>
      </c>
    </row>
    <row r="11" spans="1:7" s="36" customFormat="1" ht="26.25" customHeight="1" x14ac:dyDescent="0.3">
      <c r="B11" s="37"/>
      <c r="C11" s="37"/>
      <c r="D11" s="38" t="s">
        <v>31</v>
      </c>
      <c r="E11" s="45" t="s">
        <v>36</v>
      </c>
      <c r="F11" s="45"/>
    </row>
    <row r="12" spans="1:7" s="50" customFormat="1" ht="14.4" x14ac:dyDescent="0.3">
      <c r="A12" s="48"/>
      <c r="B12" s="39"/>
      <c r="C12" s="39"/>
      <c r="D12" s="39">
        <f t="shared" ref="D12:D18" si="0">C12-B12</f>
        <v>0</v>
      </c>
      <c r="E12" s="46"/>
      <c r="F12" s="46"/>
      <c r="G12" s="48"/>
    </row>
    <row r="13" spans="1:7" s="1" customFormat="1" ht="14.4" x14ac:dyDescent="0.3">
      <c r="B13" s="34"/>
      <c r="C13" s="34"/>
      <c r="D13" s="39">
        <f t="shared" si="0"/>
        <v>0</v>
      </c>
      <c r="E13" s="46"/>
      <c r="F13" s="46"/>
    </row>
    <row r="14" spans="1:7" s="1" customFormat="1" ht="14.4" x14ac:dyDescent="0.3">
      <c r="B14" s="34"/>
      <c r="C14" s="34"/>
      <c r="D14" s="39">
        <f t="shared" si="0"/>
        <v>0</v>
      </c>
      <c r="E14" s="46"/>
      <c r="F14" s="46"/>
    </row>
    <row r="15" spans="1:7" s="1" customFormat="1" ht="14.4" x14ac:dyDescent="0.3">
      <c r="B15" s="34"/>
      <c r="C15" s="34"/>
      <c r="D15" s="39">
        <f t="shared" si="0"/>
        <v>0</v>
      </c>
      <c r="E15" s="46"/>
      <c r="F15" s="46"/>
    </row>
    <row r="16" spans="1:7" s="1" customFormat="1" ht="14.4" x14ac:dyDescent="0.3">
      <c r="B16" s="34"/>
      <c r="C16" s="34"/>
      <c r="D16" s="39">
        <f t="shared" si="0"/>
        <v>0</v>
      </c>
      <c r="E16" s="46"/>
      <c r="F16" s="46"/>
    </row>
    <row r="17" spans="1:8" s="1" customFormat="1" ht="14.4" x14ac:dyDescent="0.3">
      <c r="B17" s="34"/>
      <c r="C17" s="34"/>
      <c r="D17" s="39">
        <f t="shared" si="0"/>
        <v>0</v>
      </c>
      <c r="E17" s="46"/>
      <c r="F17" s="46"/>
    </row>
    <row r="18" spans="1:8" s="1" customFormat="1" ht="14.4" x14ac:dyDescent="0.3">
      <c r="B18" s="34"/>
      <c r="C18" s="34"/>
      <c r="D18" s="39">
        <f t="shared" si="0"/>
        <v>0</v>
      </c>
      <c r="E18" s="46"/>
      <c r="F18" s="46"/>
    </row>
    <row r="19" spans="1:8" ht="14.4" x14ac:dyDescent="0.3">
      <c r="A19" s="40" t="s">
        <v>38</v>
      </c>
      <c r="B19" s="41">
        <f>SUM(B12:B18)</f>
        <v>0</v>
      </c>
      <c r="C19" s="41">
        <f>SUM(C12:C18)</f>
        <v>0</v>
      </c>
      <c r="D19" s="41">
        <f>SUM(D12:D18)</f>
        <v>0</v>
      </c>
      <c r="E19" s="46"/>
      <c r="F19" s="46"/>
      <c r="G19" s="42"/>
    </row>
    <row r="20" spans="1:8" ht="14.4" x14ac:dyDescent="0.3">
      <c r="H20" s="43"/>
    </row>
    <row r="21" spans="1:8" ht="14.4" x14ac:dyDescent="0.3">
      <c r="F21" s="42"/>
    </row>
    <row r="22" spans="1:8" ht="14.4" x14ac:dyDescent="0.3">
      <c r="A22" s="44" t="s">
        <v>39</v>
      </c>
    </row>
  </sheetData>
  <mergeCells count="9">
    <mergeCell ref="E17:F17"/>
    <mergeCell ref="E18:F18"/>
    <mergeCell ref="E19:F19"/>
    <mergeCell ref="E11:F11"/>
    <mergeCell ref="E12:F12"/>
    <mergeCell ref="E13:F13"/>
    <mergeCell ref="E14:F14"/>
    <mergeCell ref="E15:F15"/>
    <mergeCell ref="E16:F16"/>
  </mergeCells>
  <pageMargins left="0.70000000000000007" right="0.70000000000000007" top="1.1437007874015752" bottom="1.1437007874015752" header="0.75000000000000011" footer="0.75000000000000011"/>
  <pageSetup paperSize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Accounting_Statement</vt:lpstr>
      <vt:lpstr>Box_2_Precept</vt:lpstr>
      <vt:lpstr>Box_3_Receipts</vt:lpstr>
      <vt:lpstr>Box_4_Staff_costs</vt:lpstr>
      <vt:lpstr>Box_5_Loan_repayments</vt:lpstr>
      <vt:lpstr>Box_6_Payments</vt:lpstr>
      <vt:lpstr>Reserves</vt:lpstr>
      <vt:lpstr>Box_9_Fixed_assets</vt:lpstr>
      <vt:lpstr>Box_10_Borrowings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Kathryn</dc:creator>
  <cp:lastModifiedBy>Kathryn Manchee</cp:lastModifiedBy>
  <cp:lastPrinted>2026-04-07T08:02:01Z</cp:lastPrinted>
  <dcterms:created xsi:type="dcterms:W3CDTF">2026-04-02T09:28:30Z</dcterms:created>
  <dcterms:modified xsi:type="dcterms:W3CDTF">2026-05-28T08:56:42Z</dcterms:modified>
</cp:coreProperties>
</file>